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arche/Documents/Python/ARCHEscreeningTool/"/>
    </mc:Choice>
  </mc:AlternateContent>
  <xr:revisionPtr revIDLastSave="0" documentId="8_{E50B2E50-F7F2-9742-AE15-B48CCB93FDF9}" xr6:coauthVersionLast="47" xr6:coauthVersionMax="47" xr10:uidLastSave="{00000000-0000-0000-0000-000000000000}"/>
  <bookViews>
    <workbookView xWindow="0" yWindow="500" windowWidth="38400" windowHeight="21100" activeTab="3" xr2:uid="{B7D531D4-CDC6-9D4A-A383-4B9E1690FCA8}"/>
  </bookViews>
  <sheets>
    <sheet name="use instructions" sheetId="13" r:id="rId1"/>
    <sheet name="SoC screening tool ENV" sheetId="6" r:id="rId2"/>
    <sheet name="COMPOSITION_old" sheetId="1" state="hidden" r:id="rId3"/>
    <sheet name="COMPOSITION" sheetId="12" r:id="rId4"/>
    <sheet name="ENV mixture rules" sheetId="15" r:id="rId5"/>
    <sheet name="COMPOSITION_old " sheetId="11" state="hidden" r:id="rId6"/>
    <sheet name="SoC_Ctgb 20181010" sheetId="3" r:id="rId7"/>
    <sheet name="ECHA biocidal AS" sheetId="4" r:id="rId8"/>
    <sheet name="ECHA candidate SVHC" sheetId="5" r:id="rId9"/>
    <sheet name="ECHA PBT" sheetId="17" r:id="rId10"/>
    <sheet name="ECHA POP" sheetId="8" r:id="rId11"/>
    <sheet name="EQS WFD" sheetId="7" r:id="rId12"/>
    <sheet name="SCOEL" sheetId="14" r:id="rId13"/>
    <sheet name="Syngergists_20230301" sheetId="9" r:id="rId14"/>
  </sheets>
  <definedNames>
    <definedName name="_xlnm._FilterDatabase" localSheetId="3">COMPOSITION!$B$8:$AJ$49</definedName>
    <definedName name="_xlnm._FilterDatabase" localSheetId="2" hidden="1">COMPOSITION_old!$B$6:$AK$36</definedName>
    <definedName name="_xlnm._FilterDatabase" localSheetId="5" hidden="1">'COMPOSITION_old '!$B$6:$AK$295</definedName>
    <definedName name="_xlnm._FilterDatabase" localSheetId="7" hidden="1">'ECHA biocidal AS'!$A$3:$W$945</definedName>
    <definedName name="_xlnm._FilterDatabase" localSheetId="8" hidden="1">'ECHA candidate SVHC'!$A$1:$K$492</definedName>
    <definedName name="_xlnm._FilterDatabase" localSheetId="10" hidden="1">'ECHA POP'!$A$5:$H$317</definedName>
    <definedName name="_xlnm._FilterDatabase" localSheetId="12" hidden="1">SCOEL!$A$11:$C$312</definedName>
    <definedName name="_xlnm._FilterDatabase" localSheetId="6" hidden="1">'SoC_Ctgb 20181010'!$B$1:$E$85</definedName>
    <definedName name="OLE_LINK3" localSheetId="5">'COMPOSITION_old '!$D$24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 i="12" l="1"/>
  <c r="R22" i="12"/>
  <c r="R23" i="12"/>
  <c r="R24" i="12"/>
  <c r="R25" i="12"/>
  <c r="R26" i="12"/>
  <c r="R27" i="12"/>
  <c r="R28" i="12"/>
  <c r="R29" i="12"/>
  <c r="R30" i="12"/>
  <c r="R31" i="12"/>
  <c r="R60" i="12"/>
  <c r="R61" i="12"/>
  <c r="R62" i="12"/>
  <c r="R63" i="12"/>
  <c r="R64" i="12"/>
  <c r="R65" i="12"/>
  <c r="R66" i="12"/>
  <c r="R67" i="12"/>
  <c r="R68" i="12"/>
  <c r="R69" i="12"/>
  <c r="R70" i="12"/>
  <c r="R71" i="12"/>
  <c r="R72" i="12"/>
  <c r="R73" i="12"/>
  <c r="R74" i="12"/>
  <c r="R75" i="12"/>
  <c r="R76" i="12"/>
  <c r="R77" i="12"/>
  <c r="R78" i="12"/>
  <c r="R79" i="12"/>
  <c r="R80" i="12"/>
  <c r="R81" i="12"/>
  <c r="R82" i="12"/>
  <c r="R83" i="12"/>
  <c r="R84" i="12"/>
  <c r="R85" i="12"/>
  <c r="R86" i="12"/>
  <c r="R87" i="12"/>
  <c r="R88" i="12"/>
  <c r="R89" i="12"/>
  <c r="R90" i="12"/>
  <c r="R91" i="12"/>
  <c r="R92" i="12"/>
  <c r="R93" i="12"/>
  <c r="R94" i="12"/>
  <c r="R95" i="12"/>
  <c r="R96" i="12"/>
  <c r="R97" i="12"/>
  <c r="R98" i="12"/>
  <c r="R99" i="12"/>
  <c r="R100" i="12"/>
  <c r="R101" i="12"/>
  <c r="R102" i="12"/>
  <c r="R103" i="12"/>
  <c r="R104" i="12"/>
  <c r="R105" i="12"/>
  <c r="R106" i="12"/>
  <c r="R107" i="12"/>
  <c r="R108" i="12"/>
  <c r="R109" i="12"/>
  <c r="R110" i="12"/>
  <c r="R111" i="12"/>
  <c r="R112" i="12"/>
  <c r="R113" i="12"/>
  <c r="R114" i="12"/>
  <c r="R115" i="12"/>
  <c r="R116" i="12"/>
  <c r="R117" i="12"/>
  <c r="R118" i="12"/>
  <c r="R119" i="12"/>
  <c r="R120" i="12"/>
  <c r="R121" i="12"/>
  <c r="R122" i="12"/>
  <c r="R123" i="12"/>
  <c r="R124" i="12"/>
  <c r="R125" i="12"/>
  <c r="P21" i="12"/>
  <c r="Q21" i="12"/>
  <c r="P22" i="12"/>
  <c r="Q22" i="12"/>
  <c r="P23" i="12"/>
  <c r="Q23" i="12"/>
  <c r="P24" i="12"/>
  <c r="Q24" i="12"/>
  <c r="P25" i="12"/>
  <c r="Q25" i="12"/>
  <c r="P26" i="12"/>
  <c r="Q26" i="12"/>
  <c r="P27" i="12"/>
  <c r="Q27" i="12"/>
  <c r="P28" i="12"/>
  <c r="Q28" i="12"/>
  <c r="P29" i="12"/>
  <c r="Q29" i="12"/>
  <c r="P30" i="12"/>
  <c r="Q30" i="12"/>
  <c r="P31" i="12"/>
  <c r="Q31" i="12"/>
  <c r="P60" i="12"/>
  <c r="Q60" i="12"/>
  <c r="P61" i="12"/>
  <c r="Q61" i="12"/>
  <c r="P62" i="12"/>
  <c r="Q62" i="12"/>
  <c r="P63" i="12"/>
  <c r="Q63" i="12"/>
  <c r="P64" i="12"/>
  <c r="Q64" i="12"/>
  <c r="P65" i="12"/>
  <c r="Q65" i="12"/>
  <c r="P66" i="12"/>
  <c r="Q66" i="12"/>
  <c r="P67" i="12"/>
  <c r="Q67" i="12"/>
  <c r="P68" i="12"/>
  <c r="Q68" i="12"/>
  <c r="P69" i="12"/>
  <c r="Q69" i="12"/>
  <c r="P70" i="12"/>
  <c r="Q70" i="12"/>
  <c r="P71" i="12"/>
  <c r="Q71" i="12"/>
  <c r="P72" i="12"/>
  <c r="Q72" i="12"/>
  <c r="P73" i="12"/>
  <c r="Q73" i="12"/>
  <c r="P74" i="12"/>
  <c r="Q74" i="12"/>
  <c r="P75" i="12"/>
  <c r="Q75" i="12"/>
  <c r="P76" i="12"/>
  <c r="Q76" i="12"/>
  <c r="P77" i="12"/>
  <c r="Q77" i="12"/>
  <c r="P78" i="12"/>
  <c r="Q78" i="12"/>
  <c r="P79" i="12"/>
  <c r="Q79" i="12"/>
  <c r="P80" i="12"/>
  <c r="Q80" i="12"/>
  <c r="P81" i="12"/>
  <c r="Q81" i="12"/>
  <c r="P82" i="12"/>
  <c r="Q82" i="12"/>
  <c r="P83" i="12"/>
  <c r="Q83" i="12"/>
  <c r="P84" i="12"/>
  <c r="Q84" i="12"/>
  <c r="P85" i="12"/>
  <c r="Q85" i="12"/>
  <c r="P86" i="12"/>
  <c r="Q86" i="12"/>
  <c r="P87" i="12"/>
  <c r="Q87" i="12"/>
  <c r="P88" i="12"/>
  <c r="Q88" i="12"/>
  <c r="P89" i="12"/>
  <c r="Q89" i="12"/>
  <c r="P90" i="12"/>
  <c r="Q90" i="12"/>
  <c r="P91" i="12"/>
  <c r="Q91" i="12"/>
  <c r="P92" i="12"/>
  <c r="Q92" i="12"/>
  <c r="P93" i="12"/>
  <c r="Q93" i="12"/>
  <c r="P94" i="12"/>
  <c r="Q94" i="12"/>
  <c r="P95" i="12"/>
  <c r="Q95" i="12"/>
  <c r="P96" i="12"/>
  <c r="Q96" i="12"/>
  <c r="P97" i="12"/>
  <c r="Q97" i="12"/>
  <c r="P98" i="12"/>
  <c r="Q98" i="12"/>
  <c r="P99" i="12"/>
  <c r="Q99" i="12"/>
  <c r="P100" i="12"/>
  <c r="Q100" i="12"/>
  <c r="P101" i="12"/>
  <c r="Q101" i="12"/>
  <c r="P102" i="12"/>
  <c r="Q102" i="12"/>
  <c r="P103" i="12"/>
  <c r="Q103" i="12"/>
  <c r="P104" i="12"/>
  <c r="Q104" i="12"/>
  <c r="P105" i="12"/>
  <c r="Q105" i="12"/>
  <c r="P106" i="12"/>
  <c r="Q106" i="12"/>
  <c r="P107" i="12"/>
  <c r="Q107" i="12"/>
  <c r="P108" i="12"/>
  <c r="Q108" i="12"/>
  <c r="P109" i="12"/>
  <c r="Q109" i="12"/>
  <c r="P110" i="12"/>
  <c r="Q110" i="12"/>
  <c r="P111" i="12"/>
  <c r="Q111" i="12"/>
  <c r="P112" i="12"/>
  <c r="Q112" i="12"/>
  <c r="P113" i="12"/>
  <c r="Q113" i="12"/>
  <c r="P114" i="12"/>
  <c r="Q114" i="12"/>
  <c r="P115" i="12"/>
  <c r="Q115" i="12"/>
  <c r="P116" i="12"/>
  <c r="Q116" i="12"/>
  <c r="P117" i="12"/>
  <c r="Q117" i="12"/>
  <c r="P118" i="12"/>
  <c r="Q118" i="12"/>
  <c r="P119" i="12"/>
  <c r="Q119" i="12"/>
  <c r="P120" i="12"/>
  <c r="Q120" i="12"/>
  <c r="P121" i="12"/>
  <c r="Q121" i="12"/>
  <c r="P122" i="12"/>
  <c r="Q122" i="12"/>
  <c r="P123" i="12"/>
  <c r="Q123" i="12"/>
  <c r="P124" i="12"/>
  <c r="Q124" i="12"/>
  <c r="P125" i="12"/>
  <c r="Q125" i="12"/>
  <c r="W10" i="12" a="1"/>
  <c r="W10" i="12" s="1"/>
  <c r="W11" i="12" a="1"/>
  <c r="W11" i="12" s="1"/>
  <c r="W12" i="12" a="1"/>
  <c r="W12" i="12" s="1"/>
  <c r="W13" i="12" a="1"/>
  <c r="W13" i="12" s="1"/>
  <c r="W14" i="12" a="1"/>
  <c r="W14" i="12" s="1"/>
  <c r="W15" i="12" a="1"/>
  <c r="W15" i="12" s="1"/>
  <c r="W16" i="12" a="1"/>
  <c r="W16" i="12" s="1"/>
  <c r="W17" i="12" a="1"/>
  <c r="W17" i="12" s="1"/>
  <c r="W18" i="12" a="1"/>
  <c r="W18" i="12" s="1"/>
  <c r="W19" i="12" a="1"/>
  <c r="W19" i="12" s="1"/>
  <c r="W20" i="12" a="1"/>
  <c r="W20" i="12" s="1"/>
  <c r="W21" i="12" a="1"/>
  <c r="W21" i="12" s="1"/>
  <c r="W22" i="12" a="1"/>
  <c r="W22" i="12" s="1"/>
  <c r="W23" i="12" a="1"/>
  <c r="W23" i="12" s="1"/>
  <c r="W24" i="12" a="1"/>
  <c r="W24" i="12" s="1"/>
  <c r="W25" i="12" a="1"/>
  <c r="W25" i="12" s="1"/>
  <c r="W26" i="12" a="1"/>
  <c r="W26" i="12" s="1"/>
  <c r="W27" i="12" a="1"/>
  <c r="W27" i="12" s="1"/>
  <c r="W28" i="12" a="1"/>
  <c r="W28" i="12" s="1"/>
  <c r="W29" i="12" a="1"/>
  <c r="W29" i="12" s="1"/>
  <c r="W30" i="12" a="1"/>
  <c r="W30" i="12" s="1"/>
  <c r="W31" i="12" a="1"/>
  <c r="W31" i="12" s="1"/>
  <c r="W32" i="12" a="1"/>
  <c r="W32" i="12" s="1"/>
  <c r="W33" i="12" a="1"/>
  <c r="W33" i="12" s="1"/>
  <c r="W34" i="12" a="1"/>
  <c r="W34" i="12" s="1"/>
  <c r="W35" i="12" a="1"/>
  <c r="W35" i="12" s="1"/>
  <c r="W36" i="12" a="1"/>
  <c r="W36" i="12" s="1"/>
  <c r="W37" i="12" a="1"/>
  <c r="W37" i="12" s="1"/>
  <c r="W38" i="12" a="1"/>
  <c r="W38" i="12" s="1"/>
  <c r="W39" i="12" a="1"/>
  <c r="W39" i="12" s="1"/>
  <c r="W40" i="12" a="1"/>
  <c r="W40" i="12" s="1"/>
  <c r="W41" i="12" a="1"/>
  <c r="W41" i="12" s="1"/>
  <c r="W42" i="12" a="1"/>
  <c r="W42" i="12" s="1"/>
  <c r="W43" i="12" a="1"/>
  <c r="W43" i="12" s="1"/>
  <c r="W44" i="12" a="1"/>
  <c r="W44" i="12" s="1"/>
  <c r="W45" i="12" a="1"/>
  <c r="W45" i="12" s="1"/>
  <c r="W46" i="12" a="1"/>
  <c r="W46" i="12" s="1"/>
  <c r="W47" i="12" a="1"/>
  <c r="W47" i="12" s="1"/>
  <c r="W48" i="12" a="1"/>
  <c r="W48" i="12" s="1"/>
  <c r="W49" i="12" a="1"/>
  <c r="W49" i="12" s="1"/>
  <c r="W50" i="12" a="1"/>
  <c r="W50" i="12" s="1"/>
  <c r="W51" i="12" a="1"/>
  <c r="W51" i="12" s="1"/>
  <c r="W52" i="12" a="1"/>
  <c r="W52" i="12" s="1"/>
  <c r="W53" i="12" a="1"/>
  <c r="W53" i="12" s="1"/>
  <c r="W54" i="12" a="1"/>
  <c r="W54" i="12" s="1"/>
  <c r="W55" i="12" a="1"/>
  <c r="W55" i="12" s="1"/>
  <c r="W56" i="12" a="1"/>
  <c r="W56" i="12" s="1"/>
  <c r="W57" i="12" a="1"/>
  <c r="W57" i="12" s="1"/>
  <c r="W58" i="12" a="1"/>
  <c r="W58" i="12" s="1"/>
  <c r="W59" i="12" a="1"/>
  <c r="W59" i="12" s="1"/>
  <c r="W60" i="12" a="1"/>
  <c r="W60" i="12" s="1"/>
  <c r="W61" i="12" a="1"/>
  <c r="W61" i="12" s="1"/>
  <c r="W62" i="12" a="1"/>
  <c r="W62" i="12" s="1"/>
  <c r="W63" i="12" a="1"/>
  <c r="W63" i="12" s="1"/>
  <c r="W64" i="12" a="1"/>
  <c r="W64" i="12" s="1"/>
  <c r="W65" i="12" a="1"/>
  <c r="W65" i="12" s="1"/>
  <c r="W66" i="12" a="1"/>
  <c r="W66" i="12" s="1"/>
  <c r="W67" i="12" a="1"/>
  <c r="W67" i="12" s="1"/>
  <c r="W68" i="12" a="1"/>
  <c r="W68" i="12" s="1"/>
  <c r="W69" i="12" a="1"/>
  <c r="W69" i="12" s="1"/>
  <c r="W70" i="12" a="1"/>
  <c r="W70" i="12" s="1"/>
  <c r="W71" i="12" a="1"/>
  <c r="W71" i="12" s="1"/>
  <c r="W72" i="12" a="1"/>
  <c r="W72" i="12" s="1"/>
  <c r="W73" i="12" a="1"/>
  <c r="W73" i="12" s="1"/>
  <c r="W74" i="12" a="1"/>
  <c r="W74" i="12" s="1"/>
  <c r="W75" i="12" a="1"/>
  <c r="W75" i="12" s="1"/>
  <c r="W76" i="12" a="1"/>
  <c r="W76" i="12" s="1"/>
  <c r="W77" i="12" a="1"/>
  <c r="W77" i="12" s="1"/>
  <c r="W78" i="12" a="1"/>
  <c r="W78" i="12" s="1"/>
  <c r="W79" i="12" a="1"/>
  <c r="W79" i="12" s="1"/>
  <c r="W80" i="12" a="1"/>
  <c r="W80" i="12" s="1"/>
  <c r="W81" i="12" a="1"/>
  <c r="W81" i="12" s="1"/>
  <c r="W82" i="12" a="1"/>
  <c r="W82" i="12" s="1"/>
  <c r="W83" i="12" a="1"/>
  <c r="W83" i="12" s="1"/>
  <c r="W84" i="12" a="1"/>
  <c r="W84" i="12" s="1"/>
  <c r="W85" i="12" a="1"/>
  <c r="W85" i="12" s="1"/>
  <c r="W86" i="12" a="1"/>
  <c r="W86" i="12" s="1"/>
  <c r="W87" i="12" a="1"/>
  <c r="W87" i="12" s="1"/>
  <c r="W88" i="12" a="1"/>
  <c r="W88" i="12" s="1"/>
  <c r="W89" i="12" a="1"/>
  <c r="W89" i="12" s="1"/>
  <c r="W90" i="12" a="1"/>
  <c r="W90" i="12" s="1"/>
  <c r="W91" i="12" a="1"/>
  <c r="W91" i="12" s="1"/>
  <c r="W92" i="12" a="1"/>
  <c r="W92" i="12" s="1"/>
  <c r="W93" i="12" a="1"/>
  <c r="W93" i="12" s="1"/>
  <c r="W94" i="12" a="1"/>
  <c r="W94" i="12" s="1"/>
  <c r="W95" i="12" a="1"/>
  <c r="W95" i="12" s="1"/>
  <c r="W96" i="12" a="1"/>
  <c r="W96" i="12" s="1"/>
  <c r="W97" i="12" a="1"/>
  <c r="W97" i="12" s="1"/>
  <c r="W98" i="12" a="1"/>
  <c r="W98" i="12" s="1"/>
  <c r="W99" i="12" a="1"/>
  <c r="W99" i="12" s="1"/>
  <c r="W100" i="12" a="1"/>
  <c r="W100" i="12" s="1"/>
  <c r="W101" i="12" a="1"/>
  <c r="W101" i="12" s="1"/>
  <c r="W102" i="12" a="1"/>
  <c r="W102" i="12" s="1"/>
  <c r="W103" i="12" a="1"/>
  <c r="W103" i="12" s="1"/>
  <c r="W104" i="12" a="1"/>
  <c r="W104" i="12" s="1"/>
  <c r="W105" i="12" a="1"/>
  <c r="W105" i="12" s="1"/>
  <c r="W106" i="12" a="1"/>
  <c r="W106" i="12" s="1"/>
  <c r="W107" i="12" a="1"/>
  <c r="W107" i="12" s="1"/>
  <c r="W108" i="12" a="1"/>
  <c r="W108" i="12" s="1"/>
  <c r="W109" i="12" a="1"/>
  <c r="W109" i="12" s="1"/>
  <c r="W110" i="12" a="1"/>
  <c r="W110" i="12" s="1"/>
  <c r="W111" i="12" a="1"/>
  <c r="W111" i="12" s="1"/>
  <c r="W112" i="12" a="1"/>
  <c r="W112" i="12" s="1"/>
  <c r="W113" i="12" a="1"/>
  <c r="W113" i="12" s="1"/>
  <c r="W114" i="12" a="1"/>
  <c r="W114" i="12" s="1"/>
  <c r="W115" i="12" a="1"/>
  <c r="W115" i="12" s="1"/>
  <c r="W116" i="12" a="1"/>
  <c r="W116" i="12" s="1"/>
  <c r="W117" i="12" a="1"/>
  <c r="W117" i="12" s="1"/>
  <c r="W118" i="12" a="1"/>
  <c r="W118" i="12" s="1"/>
  <c r="W119" i="12" a="1"/>
  <c r="W119" i="12" s="1"/>
  <c r="W120" i="12" a="1"/>
  <c r="W120" i="12" s="1"/>
  <c r="W121" i="12" a="1"/>
  <c r="W121" i="12" s="1"/>
  <c r="W122" i="12" a="1"/>
  <c r="W122" i="12" s="1"/>
  <c r="W123" i="12" a="1"/>
  <c r="W123" i="12" s="1"/>
  <c r="W124" i="12" a="1"/>
  <c r="W124" i="12" s="1"/>
  <c r="W125" i="12" a="1"/>
  <c r="W125" i="12" s="1"/>
  <c r="W9" i="12" a="1"/>
  <c r="W9" i="12" s="1"/>
  <c r="AC10" i="12"/>
  <c r="AC11" i="12"/>
  <c r="AC12" i="12"/>
  <c r="T12" i="12" s="1"/>
  <c r="AC13" i="12"/>
  <c r="AC14" i="12"/>
  <c r="AC15" i="12"/>
  <c r="AC16" i="12"/>
  <c r="T16" i="12" s="1"/>
  <c r="AC17" i="12"/>
  <c r="AC18" i="12"/>
  <c r="AC19" i="12"/>
  <c r="AC20" i="12"/>
  <c r="AC21" i="12"/>
  <c r="AC22" i="12"/>
  <c r="AC23" i="12"/>
  <c r="AC24" i="12"/>
  <c r="AC25" i="12"/>
  <c r="AC26" i="12"/>
  <c r="AC27" i="12"/>
  <c r="AC28" i="12"/>
  <c r="AC29" i="12"/>
  <c r="AC30" i="12"/>
  <c r="T30" i="12" s="1"/>
  <c r="AC31" i="12"/>
  <c r="AC32" i="12"/>
  <c r="AC33" i="12"/>
  <c r="AC34" i="12"/>
  <c r="AC35" i="12"/>
  <c r="AC36" i="12"/>
  <c r="AC37" i="12"/>
  <c r="AC38" i="12"/>
  <c r="T38" i="12" s="1"/>
  <c r="AC39" i="12"/>
  <c r="AC40" i="12"/>
  <c r="AC41" i="12"/>
  <c r="AC42" i="12"/>
  <c r="AC43" i="12"/>
  <c r="AC44" i="12"/>
  <c r="AC45" i="12"/>
  <c r="AC46" i="12"/>
  <c r="T46" i="12" s="1"/>
  <c r="AC47" i="12"/>
  <c r="AC48" i="12"/>
  <c r="AC49" i="12"/>
  <c r="AC50" i="12"/>
  <c r="AC51" i="12"/>
  <c r="AC52" i="12"/>
  <c r="AC53" i="12"/>
  <c r="AC54" i="12"/>
  <c r="AC55" i="12"/>
  <c r="AC56" i="12"/>
  <c r="AC57" i="12"/>
  <c r="AC58" i="12"/>
  <c r="AC59" i="12"/>
  <c r="AC60" i="12"/>
  <c r="AC61" i="12"/>
  <c r="AC62" i="12"/>
  <c r="X62" i="12" s="1"/>
  <c r="AC63" i="12"/>
  <c r="AC64" i="12"/>
  <c r="X64" i="12" s="1"/>
  <c r="AC65" i="12"/>
  <c r="X65" i="12" s="1"/>
  <c r="AC66" i="12"/>
  <c r="AC67" i="12"/>
  <c r="X67" i="12" s="1"/>
  <c r="AC68" i="12"/>
  <c r="AC69" i="12"/>
  <c r="AC70" i="12"/>
  <c r="X70" i="12" s="1"/>
  <c r="AC71" i="12"/>
  <c r="AC72" i="12"/>
  <c r="X72" i="12" s="1"/>
  <c r="AC73" i="12"/>
  <c r="T73" i="12" s="1"/>
  <c r="AC74" i="12"/>
  <c r="AC75" i="12"/>
  <c r="T75" i="12" s="1"/>
  <c r="AC76" i="12"/>
  <c r="AC77" i="12"/>
  <c r="AC78" i="12"/>
  <c r="X78" i="12" s="1"/>
  <c r="AC79" i="12"/>
  <c r="T79" i="12" s="1"/>
  <c r="AC80" i="12"/>
  <c r="X80" i="12" s="1"/>
  <c r="AC81" i="12"/>
  <c r="T81" i="12" s="1"/>
  <c r="AC82" i="12"/>
  <c r="AC83" i="12"/>
  <c r="AC84" i="12"/>
  <c r="AC85" i="12"/>
  <c r="AC86" i="12"/>
  <c r="X86" i="12" s="1"/>
  <c r="AC87" i="12"/>
  <c r="AC88" i="12"/>
  <c r="T88" i="12" s="1"/>
  <c r="AC89" i="12"/>
  <c r="X89" i="12" s="1"/>
  <c r="AC90" i="12"/>
  <c r="AC91" i="12"/>
  <c r="AC92" i="12"/>
  <c r="AC93" i="12"/>
  <c r="AC94" i="12"/>
  <c r="X94" i="12" s="1"/>
  <c r="AC95" i="12"/>
  <c r="AC96" i="12"/>
  <c r="X96" i="12" s="1"/>
  <c r="AC97" i="12"/>
  <c r="X97" i="12" s="1"/>
  <c r="AC98" i="12"/>
  <c r="AC99" i="12"/>
  <c r="T99" i="12" s="1"/>
  <c r="AC100" i="12"/>
  <c r="AC101" i="12"/>
  <c r="AC102" i="12"/>
  <c r="X102" i="12" s="1"/>
  <c r="AC103" i="12"/>
  <c r="T103" i="12" s="1"/>
  <c r="AC104" i="12"/>
  <c r="X104" i="12" s="1"/>
  <c r="AC105" i="12"/>
  <c r="T105" i="12" s="1"/>
  <c r="AC106" i="12"/>
  <c r="AC107" i="12"/>
  <c r="AC108" i="12"/>
  <c r="AC109" i="12"/>
  <c r="AC110" i="12"/>
  <c r="X110" i="12" s="1"/>
  <c r="AC111" i="12"/>
  <c r="AC112" i="12"/>
  <c r="X112" i="12" s="1"/>
  <c r="AC113" i="12"/>
  <c r="T113" i="12" s="1"/>
  <c r="AC114" i="12"/>
  <c r="AC115" i="12"/>
  <c r="T115" i="12" s="1"/>
  <c r="AC116" i="12"/>
  <c r="AC117" i="12"/>
  <c r="AC118" i="12"/>
  <c r="X118" i="12" s="1"/>
  <c r="AC119" i="12"/>
  <c r="AC120" i="12"/>
  <c r="X120" i="12" s="1"/>
  <c r="AC121" i="12"/>
  <c r="X121" i="12" s="1"/>
  <c r="AC122" i="12"/>
  <c r="AC123" i="12"/>
  <c r="T123" i="12" s="1"/>
  <c r="AC124" i="12"/>
  <c r="AC125" i="12"/>
  <c r="AC9" i="12"/>
  <c r="U9" i="12" s="1"/>
  <c r="Z14" i="12"/>
  <c r="Z15" i="12"/>
  <c r="Z16" i="12"/>
  <c r="Z9" i="12"/>
  <c r="Z10" i="12"/>
  <c r="Z11" i="12"/>
  <c r="Z12" i="12"/>
  <c r="Z13" i="12"/>
  <c r="Z17" i="12"/>
  <c r="Z18" i="12"/>
  <c r="Z19" i="12"/>
  <c r="Z20" i="12"/>
  <c r="Z21" i="12"/>
  <c r="Z22" i="12"/>
  <c r="Z23" i="12"/>
  <c r="Z24" i="12"/>
  <c r="Z25" i="12"/>
  <c r="Z26" i="12"/>
  <c r="Z27" i="12"/>
  <c r="Z28" i="12"/>
  <c r="Z29" i="12"/>
  <c r="Z30" i="12"/>
  <c r="Z31" i="12"/>
  <c r="Z32" i="12"/>
  <c r="Z33" i="12"/>
  <c r="Z34" i="12"/>
  <c r="Z35" i="12"/>
  <c r="Z36" i="12"/>
  <c r="Z37" i="12"/>
  <c r="Z38" i="12"/>
  <c r="Z39" i="12"/>
  <c r="Z40" i="12"/>
  <c r="Z41" i="12"/>
  <c r="Z42" i="12"/>
  <c r="Z43" i="12"/>
  <c r="Z44" i="12"/>
  <c r="Z45" i="12"/>
  <c r="Z46" i="12"/>
  <c r="Z47" i="12"/>
  <c r="Z48" i="12"/>
  <c r="Z49" i="12"/>
  <c r="Z50" i="12"/>
  <c r="Z51" i="12"/>
  <c r="Z52" i="12"/>
  <c r="Z53" i="12"/>
  <c r="Z54" i="12"/>
  <c r="Z55" i="12"/>
  <c r="Z56" i="12"/>
  <c r="Z57" i="12"/>
  <c r="Z58" i="12"/>
  <c r="Z59" i="12"/>
  <c r="Z60" i="12"/>
  <c r="Z61" i="12"/>
  <c r="Z62" i="12"/>
  <c r="Z63" i="12"/>
  <c r="Z64" i="12"/>
  <c r="Z65" i="12"/>
  <c r="Z66" i="12"/>
  <c r="Z67" i="12"/>
  <c r="Z68" i="12"/>
  <c r="Z69" i="12"/>
  <c r="Z70" i="12"/>
  <c r="Z71" i="12"/>
  <c r="Z72" i="12"/>
  <c r="Z73" i="12"/>
  <c r="Z74" i="12"/>
  <c r="Z75" i="12"/>
  <c r="Z76" i="12"/>
  <c r="Z77" i="12"/>
  <c r="Z78" i="12"/>
  <c r="Z79" i="12"/>
  <c r="Z80" i="12"/>
  <c r="Z81" i="12"/>
  <c r="Z82" i="12"/>
  <c r="Z83" i="12"/>
  <c r="Z84" i="12"/>
  <c r="Z85" i="12"/>
  <c r="Z86" i="12"/>
  <c r="Z87" i="12"/>
  <c r="Z88" i="12"/>
  <c r="Z89" i="12"/>
  <c r="Z90" i="12"/>
  <c r="Z91" i="12"/>
  <c r="Z92" i="12"/>
  <c r="Z93" i="12"/>
  <c r="Z94" i="12"/>
  <c r="Z95" i="12"/>
  <c r="Z96" i="12"/>
  <c r="Z97" i="12"/>
  <c r="Z98" i="12"/>
  <c r="Z99" i="12"/>
  <c r="Z100" i="12"/>
  <c r="Z101" i="12"/>
  <c r="Z102" i="12"/>
  <c r="Z103" i="12"/>
  <c r="Z104" i="12"/>
  <c r="Z105" i="12"/>
  <c r="Z106" i="12"/>
  <c r="Z107" i="12"/>
  <c r="Z108" i="12"/>
  <c r="Z109" i="12"/>
  <c r="Z110" i="12"/>
  <c r="Z111" i="12"/>
  <c r="Z112" i="12"/>
  <c r="Z113" i="12"/>
  <c r="Z114" i="12"/>
  <c r="Z115" i="12"/>
  <c r="Z116" i="12"/>
  <c r="Z117" i="12"/>
  <c r="Z118" i="12"/>
  <c r="Z119" i="12"/>
  <c r="Z120" i="12"/>
  <c r="Z121" i="12"/>
  <c r="Z122" i="12"/>
  <c r="Z123" i="12"/>
  <c r="Z124" i="12"/>
  <c r="Z125" i="12"/>
  <c r="Y14" i="12"/>
  <c r="Y10" i="12"/>
  <c r="Y11" i="12"/>
  <c r="Y12" i="12"/>
  <c r="Y13" i="12"/>
  <c r="Y15" i="12"/>
  <c r="Y16" i="12"/>
  <c r="Y17" i="12"/>
  <c r="Y18" i="12"/>
  <c r="Y19" i="12"/>
  <c r="Y20" i="12"/>
  <c r="Y21" i="12"/>
  <c r="Y22" i="12"/>
  <c r="Y23" i="12"/>
  <c r="Y24" i="12"/>
  <c r="Y25" i="12"/>
  <c r="Y26" i="12"/>
  <c r="Y27" i="12"/>
  <c r="Y28" i="12"/>
  <c r="Y29" i="12"/>
  <c r="Y30" i="12"/>
  <c r="Y31" i="12"/>
  <c r="Y32" i="12"/>
  <c r="Y33" i="12"/>
  <c r="Y34" i="12"/>
  <c r="Y35" i="12"/>
  <c r="Y36" i="12"/>
  <c r="Y37" i="12"/>
  <c r="Y38" i="12"/>
  <c r="Y39" i="12"/>
  <c r="Y40" i="12"/>
  <c r="Y41" i="12"/>
  <c r="Y42" i="12"/>
  <c r="Y43" i="12"/>
  <c r="Y44" i="12"/>
  <c r="Y45" i="12"/>
  <c r="Y46" i="12"/>
  <c r="Y47" i="12"/>
  <c r="Y48" i="12"/>
  <c r="Y49" i="12"/>
  <c r="Y50" i="12"/>
  <c r="Y51" i="12"/>
  <c r="Y52" i="12"/>
  <c r="Y53" i="12"/>
  <c r="Y54" i="12"/>
  <c r="Y55" i="12"/>
  <c r="Y56" i="12"/>
  <c r="Y57" i="12"/>
  <c r="Y58" i="12"/>
  <c r="Y59" i="12"/>
  <c r="Y60" i="12"/>
  <c r="Y61" i="12"/>
  <c r="Y62" i="12"/>
  <c r="Y63" i="12"/>
  <c r="Y64" i="12"/>
  <c r="Y65" i="12"/>
  <c r="Y66" i="12"/>
  <c r="Y67" i="12"/>
  <c r="Y68" i="12"/>
  <c r="Y69" i="12"/>
  <c r="Y70" i="12"/>
  <c r="Y71" i="12"/>
  <c r="Y72" i="12"/>
  <c r="Y73" i="12"/>
  <c r="Y74" i="12"/>
  <c r="Y75" i="12"/>
  <c r="Y76" i="12"/>
  <c r="Y77" i="12"/>
  <c r="Y78" i="12"/>
  <c r="Y79" i="12"/>
  <c r="Y80" i="12"/>
  <c r="Y81" i="12"/>
  <c r="Y82" i="12"/>
  <c r="Y83" i="12"/>
  <c r="Y84" i="12"/>
  <c r="Y85" i="12"/>
  <c r="Y86" i="12"/>
  <c r="Y87" i="12"/>
  <c r="Y88" i="12"/>
  <c r="Y89" i="12"/>
  <c r="Y90" i="12"/>
  <c r="Y91" i="12"/>
  <c r="Y92" i="12"/>
  <c r="Y93" i="12"/>
  <c r="Y94" i="12"/>
  <c r="Y95" i="12"/>
  <c r="Y96" i="12"/>
  <c r="Y97" i="12"/>
  <c r="Y98" i="12"/>
  <c r="Y99" i="12"/>
  <c r="Y100" i="12"/>
  <c r="Y101" i="12"/>
  <c r="Y102" i="12"/>
  <c r="Y103" i="12"/>
  <c r="Y104" i="12"/>
  <c r="Y105" i="12"/>
  <c r="Y106" i="12"/>
  <c r="Y107" i="12"/>
  <c r="Y108" i="12"/>
  <c r="Y109" i="12"/>
  <c r="Y110" i="12"/>
  <c r="Y111" i="12"/>
  <c r="Y112" i="12"/>
  <c r="Y113" i="12"/>
  <c r="Y114" i="12"/>
  <c r="Y115" i="12"/>
  <c r="Y116" i="12"/>
  <c r="Y117" i="12"/>
  <c r="Y118" i="12"/>
  <c r="Y119" i="12"/>
  <c r="Y120" i="12"/>
  <c r="Y121" i="12"/>
  <c r="Y122" i="12"/>
  <c r="Y123" i="12"/>
  <c r="Y124" i="12"/>
  <c r="Y125" i="12"/>
  <c r="AA10" i="12"/>
  <c r="AB10" i="12"/>
  <c r="AD10" i="12" a="1"/>
  <c r="AD10" i="12" s="1"/>
  <c r="P10" i="12" s="1"/>
  <c r="AF10" i="12" a="1"/>
  <c r="AF10" i="12" s="1"/>
  <c r="R10" i="12" s="1"/>
  <c r="AH10" i="12"/>
  <c r="AA11" i="12"/>
  <c r="AB11" i="12"/>
  <c r="AD11" i="12" a="1"/>
  <c r="AD11" i="12" s="1"/>
  <c r="P11" i="12" s="1"/>
  <c r="AF11" i="12" a="1"/>
  <c r="AF11" i="12" s="1"/>
  <c r="R11" i="12" s="1"/>
  <c r="AH11" i="12"/>
  <c r="AA12" i="12"/>
  <c r="AB12" i="12"/>
  <c r="AD12" i="12" a="1"/>
  <c r="AD12" i="12" s="1"/>
  <c r="P12" i="12" s="1"/>
  <c r="AF12" i="12" a="1"/>
  <c r="AF12" i="12" s="1"/>
  <c r="R12" i="12" s="1"/>
  <c r="AH12" i="12"/>
  <c r="AA13" i="12"/>
  <c r="AB13" i="12"/>
  <c r="AD13" i="12" a="1"/>
  <c r="AD13" i="12" s="1"/>
  <c r="P13" i="12" s="1"/>
  <c r="AF13" i="12" a="1"/>
  <c r="AF13" i="12" s="1"/>
  <c r="R13" i="12" s="1"/>
  <c r="AH13" i="12"/>
  <c r="AA14" i="12"/>
  <c r="AB14" i="12"/>
  <c r="AD14" i="12" a="1"/>
  <c r="AD14" i="12" s="1"/>
  <c r="P14" i="12" s="1"/>
  <c r="AF14" i="12" a="1"/>
  <c r="AF14" i="12" s="1"/>
  <c r="R14" i="12" s="1"/>
  <c r="AH14" i="12"/>
  <c r="AA15" i="12"/>
  <c r="AB15" i="12"/>
  <c r="AD15" i="12" a="1"/>
  <c r="AD15" i="12" s="1"/>
  <c r="P15" i="12" s="1"/>
  <c r="AF15" i="12" a="1"/>
  <c r="AF15" i="12" s="1"/>
  <c r="R15" i="12" s="1"/>
  <c r="AH15" i="12"/>
  <c r="AA16" i="12"/>
  <c r="AB16" i="12"/>
  <c r="AD16" i="12" a="1"/>
  <c r="AD16" i="12" s="1"/>
  <c r="P16" i="12" s="1"/>
  <c r="AF16" i="12" a="1"/>
  <c r="AF16" i="12" s="1"/>
  <c r="R16" i="12" s="1"/>
  <c r="AH16" i="12"/>
  <c r="AA17" i="12"/>
  <c r="AB17" i="12"/>
  <c r="AD17" i="12" a="1"/>
  <c r="AD17" i="12" s="1"/>
  <c r="P17" i="12" s="1"/>
  <c r="AF17" i="12" a="1"/>
  <c r="AF17" i="12" s="1"/>
  <c r="R17" i="12" s="1"/>
  <c r="AH17" i="12"/>
  <c r="AA18" i="12"/>
  <c r="AB18" i="12"/>
  <c r="AD18" i="12" a="1"/>
  <c r="AD18" i="12" s="1"/>
  <c r="P18" i="12" s="1"/>
  <c r="AF18" i="12" a="1"/>
  <c r="AF18" i="12" s="1"/>
  <c r="R18" i="12" s="1"/>
  <c r="AH18" i="12"/>
  <c r="AA19" i="12"/>
  <c r="AB19" i="12"/>
  <c r="AD19" i="12" a="1"/>
  <c r="AD19" i="12" s="1"/>
  <c r="P19" i="12" s="1"/>
  <c r="AF19" i="12" a="1"/>
  <c r="AF19" i="12" s="1"/>
  <c r="R19" i="12" s="1"/>
  <c r="AH19" i="12"/>
  <c r="AA20" i="12"/>
  <c r="AB20" i="12"/>
  <c r="T20" i="12" s="1"/>
  <c r="AD20" i="12" a="1"/>
  <c r="AD20" i="12" s="1"/>
  <c r="P20" i="12" s="1"/>
  <c r="AF20" i="12" a="1"/>
  <c r="AF20" i="12" s="1"/>
  <c r="R20" i="12" s="1"/>
  <c r="AH20" i="12"/>
  <c r="AA21" i="12"/>
  <c r="AB21" i="12"/>
  <c r="T21" i="12" s="1"/>
  <c r="AD21" i="12" a="1"/>
  <c r="AD21" i="12" s="1"/>
  <c r="AF21" i="12" a="1"/>
  <c r="AF21" i="12" s="1"/>
  <c r="AH21" i="12"/>
  <c r="AA22" i="12"/>
  <c r="AB22" i="12"/>
  <c r="AD22" i="12" a="1"/>
  <c r="AD22" i="12" s="1"/>
  <c r="AF22" i="12" a="1"/>
  <c r="AF22" i="12" s="1"/>
  <c r="AH22" i="12"/>
  <c r="AA23" i="12"/>
  <c r="AB23" i="12"/>
  <c r="T23" i="12" s="1"/>
  <c r="AD23" i="12" a="1"/>
  <c r="AD23" i="12" s="1"/>
  <c r="AF23" i="12" a="1"/>
  <c r="AH23" i="12"/>
  <c r="AF23" i="12"/>
  <c r="AA24" i="12"/>
  <c r="AB24" i="12"/>
  <c r="AD24" i="12" a="1"/>
  <c r="AD24" i="12" s="1"/>
  <c r="AF24" i="12" a="1"/>
  <c r="AF24" i="12" s="1"/>
  <c r="AH24" i="12"/>
  <c r="AA25" i="12"/>
  <c r="AB25" i="12"/>
  <c r="AD25" i="12" a="1"/>
  <c r="AD25" i="12"/>
  <c r="AE25" i="12" s="1"/>
  <c r="AF25" i="12" a="1"/>
  <c r="AF25" i="12" s="1"/>
  <c r="AH25" i="12"/>
  <c r="AA26" i="12"/>
  <c r="AB26" i="12"/>
  <c r="AD26" i="12" a="1"/>
  <c r="AD26" i="12" s="1"/>
  <c r="AF26" i="12" a="1"/>
  <c r="AH26" i="12"/>
  <c r="AF26" i="12"/>
  <c r="AA27" i="12"/>
  <c r="AB27" i="12"/>
  <c r="T27" i="12" s="1"/>
  <c r="AD27" i="12" a="1"/>
  <c r="AD27" i="12" s="1"/>
  <c r="AF27" i="12" a="1"/>
  <c r="AF27" i="12" s="1"/>
  <c r="AH27" i="12"/>
  <c r="AA28" i="12"/>
  <c r="AB28" i="12"/>
  <c r="AD28" i="12" a="1"/>
  <c r="AD28" i="12" s="1"/>
  <c r="AF28" i="12" a="1"/>
  <c r="AF28" i="12" s="1"/>
  <c r="AH28" i="12"/>
  <c r="AA29" i="12"/>
  <c r="AB29" i="12"/>
  <c r="AD29" i="12" a="1"/>
  <c r="AD29" i="12" s="1"/>
  <c r="AF29" i="12" a="1"/>
  <c r="AF29" i="12" s="1"/>
  <c r="AH29" i="12"/>
  <c r="AA30" i="12"/>
  <c r="AB30" i="12"/>
  <c r="AD30" i="12" a="1"/>
  <c r="AD30" i="12" s="1"/>
  <c r="AF30" i="12" a="1"/>
  <c r="AF30" i="12" s="1"/>
  <c r="AH30" i="12"/>
  <c r="AA31" i="12"/>
  <c r="AB31" i="12"/>
  <c r="T31" i="12" s="1"/>
  <c r="AD31" i="12" a="1"/>
  <c r="AD31" i="12" s="1"/>
  <c r="AF31" i="12" a="1"/>
  <c r="AF31" i="12" s="1"/>
  <c r="AH31" i="12"/>
  <c r="AA32" i="12"/>
  <c r="AB32" i="12"/>
  <c r="AD32" i="12" a="1"/>
  <c r="AD32" i="12" s="1"/>
  <c r="AF32" i="12" a="1"/>
  <c r="AF32" i="12" s="1"/>
  <c r="R32" i="12" s="1"/>
  <c r="AH32" i="12"/>
  <c r="AA33" i="12"/>
  <c r="AB33" i="12"/>
  <c r="AD33" i="12" a="1"/>
  <c r="AD33" i="12" s="1"/>
  <c r="AF33" i="12" a="1"/>
  <c r="AF33" i="12" s="1"/>
  <c r="R33" i="12" s="1"/>
  <c r="AH33" i="12"/>
  <c r="AA34" i="12"/>
  <c r="AB34" i="12"/>
  <c r="AD34" i="12" a="1"/>
  <c r="AD34" i="12" s="1"/>
  <c r="P34" i="12" s="1"/>
  <c r="AF34" i="12" a="1"/>
  <c r="AF34" i="12" s="1"/>
  <c r="R34" i="12" s="1"/>
  <c r="AH34" i="12"/>
  <c r="AA35" i="12"/>
  <c r="AB35" i="12"/>
  <c r="AD35" i="12" a="1"/>
  <c r="AD35" i="12" s="1"/>
  <c r="P35" i="12" s="1"/>
  <c r="AF35" i="12" a="1"/>
  <c r="AH35" i="12"/>
  <c r="AF35" i="12"/>
  <c r="R35" i="12" s="1"/>
  <c r="AA36" i="12"/>
  <c r="AB36" i="12"/>
  <c r="AD36" i="12" a="1"/>
  <c r="AD36" i="12" s="1"/>
  <c r="AF36" i="12" a="1"/>
  <c r="AF36" i="12" s="1"/>
  <c r="R36" i="12" s="1"/>
  <c r="AH36" i="12"/>
  <c r="AA37" i="12"/>
  <c r="AB37" i="12"/>
  <c r="AD37" i="12" a="1"/>
  <c r="AD37" i="12" s="1"/>
  <c r="AF37" i="12" a="1"/>
  <c r="AF37" i="12" s="1"/>
  <c r="R37" i="12" s="1"/>
  <c r="AH37" i="12"/>
  <c r="AA38" i="12"/>
  <c r="AB38" i="12"/>
  <c r="AD38" i="12" a="1"/>
  <c r="AD38" i="12" s="1"/>
  <c r="P38" i="12" s="1"/>
  <c r="AF38" i="12" a="1"/>
  <c r="AF38" i="12" s="1"/>
  <c r="R38" i="12" s="1"/>
  <c r="AH38" i="12"/>
  <c r="AA39" i="12"/>
  <c r="AB39" i="12"/>
  <c r="T39" i="12" s="1"/>
  <c r="AD39" i="12" a="1"/>
  <c r="AD39" i="12" s="1"/>
  <c r="P39" i="12" s="1"/>
  <c r="AF39" i="12" a="1"/>
  <c r="AF39" i="12" s="1"/>
  <c r="R39" i="12" s="1"/>
  <c r="AH39" i="12"/>
  <c r="AA40" i="12"/>
  <c r="AB40" i="12"/>
  <c r="AD40" i="12" a="1"/>
  <c r="AD40" i="12" s="1"/>
  <c r="AF40" i="12" a="1"/>
  <c r="AF40" i="12" s="1"/>
  <c r="R40" i="12" s="1"/>
  <c r="AH40" i="12"/>
  <c r="AA41" i="12"/>
  <c r="AB41" i="12"/>
  <c r="AD41" i="12" a="1"/>
  <c r="AD41" i="12" s="1"/>
  <c r="AF41" i="12" a="1"/>
  <c r="AF41" i="12" s="1"/>
  <c r="R41" i="12" s="1"/>
  <c r="AH41" i="12"/>
  <c r="AA42" i="12"/>
  <c r="AB42" i="12"/>
  <c r="AD42" i="12" a="1"/>
  <c r="AD42" i="12" s="1"/>
  <c r="P42" i="12" s="1"/>
  <c r="AF42" i="12" a="1"/>
  <c r="AF42" i="12" s="1"/>
  <c r="R42" i="12" s="1"/>
  <c r="AH42" i="12"/>
  <c r="AA43" i="12"/>
  <c r="AB43" i="12"/>
  <c r="AD43" i="12" a="1"/>
  <c r="AD43" i="12" s="1"/>
  <c r="P43" i="12" s="1"/>
  <c r="AF43" i="12" a="1"/>
  <c r="AH43" i="12"/>
  <c r="AF43" i="12"/>
  <c r="R43" i="12" s="1"/>
  <c r="AA44" i="12"/>
  <c r="AB44" i="12"/>
  <c r="AD44" i="12" a="1"/>
  <c r="AD44" i="12" s="1"/>
  <c r="AF44" i="12" a="1"/>
  <c r="AF44" i="12" s="1"/>
  <c r="R44" i="12" s="1"/>
  <c r="AH44" i="12"/>
  <c r="AA45" i="12"/>
  <c r="AB45" i="12"/>
  <c r="X45" i="12" s="1"/>
  <c r="AD45" i="12" a="1"/>
  <c r="AD45" i="12"/>
  <c r="AE45" i="12" s="1"/>
  <c r="Q45" i="12" s="1"/>
  <c r="AF45" i="12" a="1"/>
  <c r="AF45" i="12" s="1"/>
  <c r="R45" i="12" s="1"/>
  <c r="AH45" i="12"/>
  <c r="AA46" i="12"/>
  <c r="AB46" i="12"/>
  <c r="AD46" i="12" a="1"/>
  <c r="AD46" i="12" s="1"/>
  <c r="P46" i="12" s="1"/>
  <c r="AF46" i="12" a="1"/>
  <c r="AH46" i="12"/>
  <c r="AF46" i="12"/>
  <c r="R46" i="12" s="1"/>
  <c r="AA47" i="12"/>
  <c r="AB47" i="12"/>
  <c r="AD47" i="12" a="1"/>
  <c r="AD47" i="12" s="1"/>
  <c r="P47" i="12" s="1"/>
  <c r="AF47" i="12" a="1"/>
  <c r="AF47" i="12" s="1"/>
  <c r="R47" i="12" s="1"/>
  <c r="AH47" i="12"/>
  <c r="AA48" i="12"/>
  <c r="AB48" i="12"/>
  <c r="AD48" i="12" a="1"/>
  <c r="AD48" i="12"/>
  <c r="AE48" i="12" s="1"/>
  <c r="Q48" i="12" s="1"/>
  <c r="AF48" i="12" a="1"/>
  <c r="AF48" i="12" s="1"/>
  <c r="R48" i="12" s="1"/>
  <c r="AH48" i="12"/>
  <c r="AA49" i="12"/>
  <c r="AB49" i="12"/>
  <c r="AD49" i="12" a="1"/>
  <c r="AD49" i="12"/>
  <c r="U49" i="12" s="1"/>
  <c r="AF49" i="12" a="1"/>
  <c r="AF49" i="12" s="1"/>
  <c r="R49" i="12" s="1"/>
  <c r="AH49" i="12"/>
  <c r="AA50" i="12"/>
  <c r="AB50" i="12"/>
  <c r="T50" i="12"/>
  <c r="AD50" i="12" a="1"/>
  <c r="AD50" i="12" s="1"/>
  <c r="P50" i="12" s="1"/>
  <c r="AF50" i="12" a="1"/>
  <c r="AH50" i="12"/>
  <c r="AF50" i="12"/>
  <c r="R50" i="12" s="1"/>
  <c r="AA51" i="12"/>
  <c r="AB51" i="12"/>
  <c r="T51" i="12" s="1"/>
  <c r="AD51" i="12" a="1"/>
  <c r="AD51" i="12" s="1"/>
  <c r="P51" i="12" s="1"/>
  <c r="AF51" i="12" a="1"/>
  <c r="AF51" i="12" s="1"/>
  <c r="R51" i="12" s="1"/>
  <c r="AH51" i="12"/>
  <c r="AA52" i="12"/>
  <c r="AB52" i="12"/>
  <c r="AD52" i="12" a="1"/>
  <c r="AD52" i="12" s="1"/>
  <c r="AF52" i="12" a="1"/>
  <c r="AF52" i="12" s="1"/>
  <c r="R52" i="12" s="1"/>
  <c r="AH52" i="12"/>
  <c r="AA53" i="12"/>
  <c r="AB53" i="12"/>
  <c r="AD53" i="12" a="1"/>
  <c r="AD53" i="12" s="1"/>
  <c r="AF53" i="12" a="1"/>
  <c r="AF53" i="12" s="1"/>
  <c r="R53" i="12" s="1"/>
  <c r="AH53" i="12"/>
  <c r="AA54" i="12"/>
  <c r="AB54" i="12"/>
  <c r="T54" i="12"/>
  <c r="AD54" i="12" a="1"/>
  <c r="AD54" i="12" s="1"/>
  <c r="P54" i="12" s="1"/>
  <c r="AF54" i="12" a="1"/>
  <c r="AF54" i="12" s="1"/>
  <c r="R54" i="12" s="1"/>
  <c r="AH54" i="12"/>
  <c r="AA55" i="12"/>
  <c r="AB55" i="12"/>
  <c r="AD55" i="12" a="1"/>
  <c r="AD55" i="12" s="1"/>
  <c r="P55" i="12" s="1"/>
  <c r="AF55" i="12" a="1"/>
  <c r="AH55" i="12"/>
  <c r="AF55" i="12"/>
  <c r="R55" i="12" s="1"/>
  <c r="AA56" i="12"/>
  <c r="AB56" i="12"/>
  <c r="AD56" i="12" a="1"/>
  <c r="AD56" i="12"/>
  <c r="AE56" i="12" s="1"/>
  <c r="Q56" i="12" s="1"/>
  <c r="AF56" i="12" a="1"/>
  <c r="AF56" i="12" s="1"/>
  <c r="R56" i="12" s="1"/>
  <c r="AH56" i="12"/>
  <c r="AA57" i="12"/>
  <c r="AB57" i="12"/>
  <c r="AD57" i="12" a="1"/>
  <c r="AD57" i="12" s="1"/>
  <c r="P57" i="12" s="1"/>
  <c r="AF57" i="12" a="1"/>
  <c r="AF57" i="12" s="1"/>
  <c r="R57" i="12" s="1"/>
  <c r="AH57" i="12"/>
  <c r="AA58" i="12"/>
  <c r="AB58" i="12"/>
  <c r="T58" i="12"/>
  <c r="AD58" i="12" a="1"/>
  <c r="AD58" i="12" s="1"/>
  <c r="P58" i="12" s="1"/>
  <c r="AF58" i="12" a="1"/>
  <c r="AF58" i="12" s="1"/>
  <c r="R58" i="12" s="1"/>
  <c r="AH58" i="12"/>
  <c r="AA59" i="12"/>
  <c r="AB59" i="12"/>
  <c r="AD59" i="12" a="1"/>
  <c r="AD59" i="12" s="1"/>
  <c r="P59" i="12" s="1"/>
  <c r="AF59" i="12" a="1"/>
  <c r="AF59" i="12" s="1"/>
  <c r="R59" i="12" s="1"/>
  <c r="AH59" i="12"/>
  <c r="AA60" i="12"/>
  <c r="AB60" i="12"/>
  <c r="AD60" i="12" a="1"/>
  <c r="AD60" i="12"/>
  <c r="AE60" i="12"/>
  <c r="AF60" i="12" a="1"/>
  <c r="AH60" i="12"/>
  <c r="AF60" i="12"/>
  <c r="X60" i="12"/>
  <c r="AA61" i="12"/>
  <c r="AB61" i="12"/>
  <c r="AD61" i="12" a="1"/>
  <c r="AD61" i="12"/>
  <c r="AE61" i="12"/>
  <c r="AF61" i="12" a="1"/>
  <c r="AH61" i="12"/>
  <c r="AF61" i="12"/>
  <c r="X61" i="12"/>
  <c r="AA62" i="12"/>
  <c r="AB62" i="12"/>
  <c r="AD62" i="12" a="1"/>
  <c r="AD62" i="12"/>
  <c r="AE62" i="12"/>
  <c r="AF62" i="12" a="1"/>
  <c r="AH62" i="12"/>
  <c r="AF62" i="12"/>
  <c r="AA63" i="12"/>
  <c r="AB63" i="12"/>
  <c r="AD63" i="12" a="1"/>
  <c r="AD63" i="12"/>
  <c r="AE63" i="12"/>
  <c r="AF63" i="12" a="1"/>
  <c r="AH63" i="12"/>
  <c r="AF63" i="12"/>
  <c r="X63" i="12"/>
  <c r="AA64" i="12"/>
  <c r="AB64" i="12"/>
  <c r="AD64" i="12" a="1"/>
  <c r="AD64" i="12"/>
  <c r="AE64" i="12"/>
  <c r="AF64" i="12" a="1"/>
  <c r="AH64" i="12"/>
  <c r="AF64" i="12"/>
  <c r="AA65" i="12"/>
  <c r="AB65" i="12"/>
  <c r="AD65" i="12" a="1"/>
  <c r="AD65" i="12"/>
  <c r="AE65" i="12"/>
  <c r="AF65" i="12" a="1"/>
  <c r="AH65" i="12"/>
  <c r="AF65" i="12"/>
  <c r="AA66" i="12"/>
  <c r="AB66" i="12"/>
  <c r="AD66" i="12" a="1"/>
  <c r="AD66" i="12"/>
  <c r="AE66" i="12"/>
  <c r="AF66" i="12" a="1"/>
  <c r="AH66" i="12"/>
  <c r="AF66" i="12"/>
  <c r="X66" i="12"/>
  <c r="AA67" i="12"/>
  <c r="AB67" i="12"/>
  <c r="AD67" i="12" a="1"/>
  <c r="AD67" i="12"/>
  <c r="AE67" i="12"/>
  <c r="AF67" i="12" a="1"/>
  <c r="AH67" i="12"/>
  <c r="AF67" i="12"/>
  <c r="AA68" i="12"/>
  <c r="AB68" i="12"/>
  <c r="AD68" i="12" a="1"/>
  <c r="AD68" i="12"/>
  <c r="AE68" i="12"/>
  <c r="AF68" i="12" a="1"/>
  <c r="AH68" i="12"/>
  <c r="AF68" i="12"/>
  <c r="X68" i="12"/>
  <c r="AA69" i="12"/>
  <c r="AB69" i="12"/>
  <c r="AD69" i="12" a="1"/>
  <c r="AD69" i="12"/>
  <c r="AE69" i="12"/>
  <c r="AF69" i="12" a="1"/>
  <c r="AH69" i="12"/>
  <c r="AF69" i="12"/>
  <c r="X69" i="12"/>
  <c r="AA70" i="12"/>
  <c r="AB70" i="12"/>
  <c r="AD70" i="12" a="1"/>
  <c r="AD70" i="12"/>
  <c r="AE70" i="12"/>
  <c r="AF70" i="12" a="1"/>
  <c r="AH70" i="12"/>
  <c r="AF70" i="12"/>
  <c r="AA71" i="12"/>
  <c r="AB71" i="12"/>
  <c r="AD71" i="12" a="1"/>
  <c r="AD71" i="12"/>
  <c r="AE71" i="12"/>
  <c r="AF71" i="12" a="1"/>
  <c r="AH71" i="12"/>
  <c r="AF71" i="12"/>
  <c r="X71" i="12"/>
  <c r="AA72" i="12"/>
  <c r="AB72" i="12"/>
  <c r="AD72" i="12" a="1"/>
  <c r="AD72" i="12"/>
  <c r="AE72" i="12"/>
  <c r="AF72" i="12" a="1"/>
  <c r="AH72" i="12"/>
  <c r="AF72" i="12"/>
  <c r="AA73" i="12"/>
  <c r="AB73" i="12"/>
  <c r="AD73" i="12" a="1"/>
  <c r="AD73" i="12"/>
  <c r="AE73" i="12"/>
  <c r="AF73" i="12" a="1"/>
  <c r="AH73" i="12"/>
  <c r="AF73" i="12"/>
  <c r="AA74" i="12"/>
  <c r="AB74" i="12"/>
  <c r="AD74" i="12" a="1"/>
  <c r="AD74" i="12"/>
  <c r="AE74" i="12"/>
  <c r="AF74" i="12" a="1"/>
  <c r="AH74" i="12"/>
  <c r="AF74" i="12"/>
  <c r="X74" i="12"/>
  <c r="AA75" i="12"/>
  <c r="AB75" i="12"/>
  <c r="AD75" i="12" a="1"/>
  <c r="AD75" i="12"/>
  <c r="AE75" i="12"/>
  <c r="AF75" i="12" a="1"/>
  <c r="AH75" i="12"/>
  <c r="AF75" i="12"/>
  <c r="X75" i="12"/>
  <c r="AA76" i="12"/>
  <c r="AB76" i="12"/>
  <c r="AD76" i="12" a="1"/>
  <c r="AD76" i="12"/>
  <c r="AE76" i="12"/>
  <c r="AF76" i="12" a="1"/>
  <c r="AH76" i="12"/>
  <c r="AF76" i="12"/>
  <c r="X76" i="12"/>
  <c r="AA77" i="12"/>
  <c r="AB77" i="12"/>
  <c r="AD77" i="12" a="1"/>
  <c r="AD77" i="12"/>
  <c r="AE77" i="12"/>
  <c r="AF77" i="12" a="1"/>
  <c r="AH77" i="12"/>
  <c r="AF77" i="12"/>
  <c r="X77" i="12"/>
  <c r="AA78" i="12"/>
  <c r="AB78" i="12"/>
  <c r="AD78" i="12" a="1"/>
  <c r="AD78" i="12"/>
  <c r="AE78" i="12"/>
  <c r="AF78" i="12" a="1"/>
  <c r="AH78" i="12"/>
  <c r="AF78" i="12"/>
  <c r="AA79" i="12"/>
  <c r="AB79" i="12"/>
  <c r="AD79" i="12" a="1"/>
  <c r="AD79" i="12"/>
  <c r="AE79" i="12"/>
  <c r="AF79" i="12" a="1"/>
  <c r="AH79" i="12"/>
  <c r="AF79" i="12"/>
  <c r="X79" i="12"/>
  <c r="AA80" i="12"/>
  <c r="AB80" i="12"/>
  <c r="AD80" i="12" a="1"/>
  <c r="AD80" i="12"/>
  <c r="AE80" i="12"/>
  <c r="AF80" i="12" a="1"/>
  <c r="AH80" i="12"/>
  <c r="AF80" i="12"/>
  <c r="AA81" i="12"/>
  <c r="AB81" i="12"/>
  <c r="AD81" i="12" a="1"/>
  <c r="AD81" i="12"/>
  <c r="AE81" i="12"/>
  <c r="AF81" i="12" a="1"/>
  <c r="AH81" i="12"/>
  <c r="AF81" i="12"/>
  <c r="AA82" i="12"/>
  <c r="AB82" i="12"/>
  <c r="AD82" i="12" a="1"/>
  <c r="AD82" i="12"/>
  <c r="AE82" i="12"/>
  <c r="AF82" i="12" a="1"/>
  <c r="AH82" i="12"/>
  <c r="AF82" i="12"/>
  <c r="X82" i="12"/>
  <c r="AA83" i="12"/>
  <c r="AB83" i="12"/>
  <c r="AD83" i="12" a="1"/>
  <c r="AD83" i="12"/>
  <c r="AE83" i="12"/>
  <c r="AF83" i="12" a="1"/>
  <c r="AH83" i="12"/>
  <c r="AF83" i="12"/>
  <c r="X83" i="12"/>
  <c r="AA84" i="12"/>
  <c r="AB84" i="12"/>
  <c r="AD84" i="12" a="1"/>
  <c r="AD84" i="12"/>
  <c r="AE84" i="12"/>
  <c r="AF84" i="12" a="1"/>
  <c r="AH84" i="12"/>
  <c r="AF84" i="12"/>
  <c r="X84" i="12"/>
  <c r="AA85" i="12"/>
  <c r="AB85" i="12"/>
  <c r="AD85" i="12" a="1"/>
  <c r="AD85" i="12"/>
  <c r="AE85" i="12"/>
  <c r="AF85" i="12" a="1"/>
  <c r="AH85" i="12"/>
  <c r="AF85" i="12"/>
  <c r="X85" i="12"/>
  <c r="AA86" i="12"/>
  <c r="AB86" i="12"/>
  <c r="AD86" i="12" a="1"/>
  <c r="AD86" i="12"/>
  <c r="AE86" i="12"/>
  <c r="AF86" i="12" a="1"/>
  <c r="AH86" i="12"/>
  <c r="AF86" i="12"/>
  <c r="AA87" i="12"/>
  <c r="AB87" i="12"/>
  <c r="AD87" i="12" a="1"/>
  <c r="AD87" i="12"/>
  <c r="AE87" i="12"/>
  <c r="AF87" i="12" a="1"/>
  <c r="AH87" i="12"/>
  <c r="AF87" i="12"/>
  <c r="X87" i="12"/>
  <c r="AA88" i="12"/>
  <c r="AB88" i="12"/>
  <c r="AD88" i="12" a="1"/>
  <c r="AD88" i="12"/>
  <c r="AE88" i="12"/>
  <c r="AF88" i="12" a="1"/>
  <c r="AH88" i="12"/>
  <c r="AF88" i="12"/>
  <c r="AA89" i="12"/>
  <c r="AB89" i="12"/>
  <c r="AD89" i="12" a="1"/>
  <c r="AD89" i="12"/>
  <c r="AE89" i="12"/>
  <c r="AF89" i="12" a="1"/>
  <c r="AH89" i="12"/>
  <c r="AF89" i="12"/>
  <c r="AA90" i="12"/>
  <c r="AB90" i="12"/>
  <c r="AD90" i="12" a="1"/>
  <c r="AD90" i="12"/>
  <c r="AE90" i="12"/>
  <c r="AF90" i="12" a="1"/>
  <c r="AH90" i="12"/>
  <c r="AF90" i="12"/>
  <c r="X90" i="12"/>
  <c r="AA91" i="12"/>
  <c r="AB91" i="12"/>
  <c r="AD91" i="12" a="1"/>
  <c r="AD91" i="12"/>
  <c r="AE91" i="12"/>
  <c r="AF91" i="12" a="1"/>
  <c r="AH91" i="12"/>
  <c r="AF91" i="12"/>
  <c r="X91" i="12"/>
  <c r="AA92" i="12"/>
  <c r="AB92" i="12"/>
  <c r="AD92" i="12" a="1"/>
  <c r="AD92" i="12"/>
  <c r="AE92" i="12"/>
  <c r="AF92" i="12" a="1"/>
  <c r="AH92" i="12"/>
  <c r="AF92" i="12"/>
  <c r="X92" i="12"/>
  <c r="AA93" i="12"/>
  <c r="AB93" i="12"/>
  <c r="AD93" i="12" a="1"/>
  <c r="AD93" i="12"/>
  <c r="AE93" i="12"/>
  <c r="AF93" i="12" a="1"/>
  <c r="AH93" i="12"/>
  <c r="AF93" i="12"/>
  <c r="X93" i="12"/>
  <c r="AA94" i="12"/>
  <c r="AB94" i="12"/>
  <c r="AD94" i="12" a="1"/>
  <c r="AD94" i="12"/>
  <c r="AE94" i="12"/>
  <c r="AF94" i="12" a="1"/>
  <c r="AH94" i="12"/>
  <c r="AF94" i="12"/>
  <c r="AA95" i="12"/>
  <c r="AB95" i="12"/>
  <c r="AD95" i="12" a="1"/>
  <c r="AD95" i="12"/>
  <c r="AE95" i="12"/>
  <c r="AF95" i="12" a="1"/>
  <c r="AH95" i="12"/>
  <c r="AF95" i="12"/>
  <c r="X95" i="12"/>
  <c r="AA96" i="12"/>
  <c r="AB96" i="12"/>
  <c r="AD96" i="12" a="1"/>
  <c r="AD96" i="12"/>
  <c r="AE96" i="12"/>
  <c r="AF96" i="12" a="1"/>
  <c r="AH96" i="12"/>
  <c r="AF96" i="12"/>
  <c r="AA97" i="12"/>
  <c r="AB97" i="12"/>
  <c r="AD97" i="12" a="1"/>
  <c r="AD97" i="12"/>
  <c r="AE97" i="12"/>
  <c r="AF97" i="12" a="1"/>
  <c r="AH97" i="12"/>
  <c r="AF97" i="12"/>
  <c r="AA98" i="12"/>
  <c r="AB98" i="12"/>
  <c r="AD98" i="12" a="1"/>
  <c r="AD98" i="12"/>
  <c r="AE98" i="12"/>
  <c r="AF98" i="12" a="1"/>
  <c r="AH98" i="12"/>
  <c r="AF98" i="12"/>
  <c r="X98" i="12"/>
  <c r="AA99" i="12"/>
  <c r="AB99" i="12"/>
  <c r="AD99" i="12" a="1"/>
  <c r="AD99" i="12"/>
  <c r="AE99" i="12"/>
  <c r="AF99" i="12" a="1"/>
  <c r="AH99" i="12"/>
  <c r="AF99" i="12"/>
  <c r="X99" i="12"/>
  <c r="AA100" i="12"/>
  <c r="AB100" i="12"/>
  <c r="AD100" i="12" a="1"/>
  <c r="AD100" i="12"/>
  <c r="AE100" i="12"/>
  <c r="AF100" i="12" a="1"/>
  <c r="AH100" i="12"/>
  <c r="AF100" i="12"/>
  <c r="X100" i="12"/>
  <c r="AA101" i="12"/>
  <c r="AB101" i="12"/>
  <c r="AD101" i="12" a="1"/>
  <c r="AD101" i="12"/>
  <c r="AE101" i="12"/>
  <c r="AF101" i="12" a="1"/>
  <c r="AH101" i="12"/>
  <c r="AF101" i="12"/>
  <c r="X101" i="12"/>
  <c r="AA102" i="12"/>
  <c r="AB102" i="12"/>
  <c r="AD102" i="12" a="1"/>
  <c r="AD102" i="12"/>
  <c r="AE102" i="12"/>
  <c r="AF102" i="12" a="1"/>
  <c r="AH102" i="12"/>
  <c r="AF102" i="12"/>
  <c r="AA103" i="12"/>
  <c r="AB103" i="12"/>
  <c r="AD103" i="12" a="1"/>
  <c r="AD103" i="12"/>
  <c r="AE103" i="12"/>
  <c r="AF103" i="12" a="1"/>
  <c r="AH103" i="12"/>
  <c r="AF103" i="12"/>
  <c r="X103" i="12"/>
  <c r="AA104" i="12"/>
  <c r="AB104" i="12"/>
  <c r="AD104" i="12" a="1"/>
  <c r="AD104" i="12"/>
  <c r="AE104" i="12"/>
  <c r="AF104" i="12" a="1"/>
  <c r="AH104" i="12"/>
  <c r="AF104" i="12"/>
  <c r="AA105" i="12"/>
  <c r="AB105" i="12"/>
  <c r="AD105" i="12" a="1"/>
  <c r="AD105" i="12"/>
  <c r="AE105" i="12"/>
  <c r="AF105" i="12" a="1"/>
  <c r="AH105" i="12"/>
  <c r="AF105" i="12"/>
  <c r="AA106" i="12"/>
  <c r="AB106" i="12"/>
  <c r="AD106" i="12" a="1"/>
  <c r="AD106" i="12"/>
  <c r="AE106" i="12"/>
  <c r="AF106" i="12" a="1"/>
  <c r="AH106" i="12"/>
  <c r="AF106" i="12"/>
  <c r="X106" i="12"/>
  <c r="AA107" i="12"/>
  <c r="AB107" i="12"/>
  <c r="AD107" i="12" a="1"/>
  <c r="AD107" i="12"/>
  <c r="AE107" i="12"/>
  <c r="AF107" i="12" a="1"/>
  <c r="AH107" i="12"/>
  <c r="AF107" i="12"/>
  <c r="X107" i="12"/>
  <c r="AA108" i="12"/>
  <c r="AB108" i="12"/>
  <c r="AD108" i="12" a="1"/>
  <c r="AD108" i="12"/>
  <c r="AE108" i="12"/>
  <c r="AF108" i="12" a="1"/>
  <c r="AH108" i="12"/>
  <c r="AF108" i="12"/>
  <c r="X108" i="12"/>
  <c r="AA109" i="12"/>
  <c r="AB109" i="12"/>
  <c r="AD109" i="12" a="1"/>
  <c r="AD109" i="12"/>
  <c r="AE109" i="12"/>
  <c r="AF109" i="12" a="1"/>
  <c r="AH109" i="12"/>
  <c r="AF109" i="12"/>
  <c r="X109" i="12"/>
  <c r="AA110" i="12"/>
  <c r="AB110" i="12"/>
  <c r="AD110" i="12" a="1"/>
  <c r="AD110" i="12"/>
  <c r="AE110" i="12"/>
  <c r="AF110" i="12" a="1"/>
  <c r="AH110" i="12"/>
  <c r="AF110" i="12"/>
  <c r="AA111" i="12"/>
  <c r="AB111" i="12"/>
  <c r="AD111" i="12" a="1"/>
  <c r="AD111" i="12"/>
  <c r="AE111" i="12"/>
  <c r="AF111" i="12" a="1"/>
  <c r="AH111" i="12"/>
  <c r="AF111" i="12"/>
  <c r="X111" i="12"/>
  <c r="AA112" i="12"/>
  <c r="AB112" i="12"/>
  <c r="AD112" i="12" a="1"/>
  <c r="AD112" i="12"/>
  <c r="AE112" i="12"/>
  <c r="AF112" i="12" a="1"/>
  <c r="AH112" i="12"/>
  <c r="AF112" i="12"/>
  <c r="AA113" i="12"/>
  <c r="AB113" i="12"/>
  <c r="AD113" i="12" a="1"/>
  <c r="AD113" i="12"/>
  <c r="AE113" i="12"/>
  <c r="AF113" i="12" a="1"/>
  <c r="AH113" i="12"/>
  <c r="AF113" i="12"/>
  <c r="AA114" i="12"/>
  <c r="AB114" i="12"/>
  <c r="AD114" i="12" a="1"/>
  <c r="AD114" i="12"/>
  <c r="AE114" i="12"/>
  <c r="AF114" i="12" a="1"/>
  <c r="AH114" i="12"/>
  <c r="AF114" i="12"/>
  <c r="X114" i="12"/>
  <c r="AA115" i="12"/>
  <c r="AB115" i="12"/>
  <c r="AD115" i="12" a="1"/>
  <c r="AD115" i="12"/>
  <c r="AE115" i="12"/>
  <c r="AF115" i="12" a="1"/>
  <c r="AH115" i="12"/>
  <c r="AF115" i="12"/>
  <c r="X115" i="12"/>
  <c r="AA116" i="12"/>
  <c r="AB116" i="12"/>
  <c r="AD116" i="12" a="1"/>
  <c r="AD116" i="12"/>
  <c r="AE116" i="12"/>
  <c r="AF116" i="12" a="1"/>
  <c r="AH116" i="12"/>
  <c r="AF116" i="12"/>
  <c r="X116" i="12"/>
  <c r="AA117" i="12"/>
  <c r="AB117" i="12"/>
  <c r="AD117" i="12" a="1"/>
  <c r="AD117" i="12"/>
  <c r="AE117" i="12"/>
  <c r="AF117" i="12" a="1"/>
  <c r="AH117" i="12"/>
  <c r="AF117" i="12"/>
  <c r="X117" i="12"/>
  <c r="AA118" i="12"/>
  <c r="AB118" i="12"/>
  <c r="AD118" i="12" a="1"/>
  <c r="AD118" i="12"/>
  <c r="AE118" i="12"/>
  <c r="AF118" i="12" a="1"/>
  <c r="AH118" i="12"/>
  <c r="AF118" i="12"/>
  <c r="AA119" i="12"/>
  <c r="AB119" i="12"/>
  <c r="AD119" i="12" a="1"/>
  <c r="AD119" i="12"/>
  <c r="AE119" i="12"/>
  <c r="AF119" i="12" a="1"/>
  <c r="AH119" i="12"/>
  <c r="AF119" i="12"/>
  <c r="X119" i="12"/>
  <c r="AA120" i="12"/>
  <c r="AB120" i="12"/>
  <c r="AD120" i="12" a="1"/>
  <c r="AD120" i="12"/>
  <c r="AE120" i="12"/>
  <c r="AF120" i="12" a="1"/>
  <c r="AH120" i="12"/>
  <c r="AF120" i="12"/>
  <c r="AA121" i="12"/>
  <c r="AB121" i="12"/>
  <c r="AD121" i="12" a="1"/>
  <c r="AD121" i="12"/>
  <c r="AE121" i="12"/>
  <c r="AF121" i="12" a="1"/>
  <c r="AH121" i="12"/>
  <c r="AF121" i="12"/>
  <c r="AA122" i="12"/>
  <c r="AB122" i="12"/>
  <c r="AD122" i="12" a="1"/>
  <c r="AD122" i="12"/>
  <c r="AE122" i="12"/>
  <c r="AF122" i="12" a="1"/>
  <c r="AH122" i="12"/>
  <c r="AF122" i="12"/>
  <c r="X122" i="12"/>
  <c r="AA123" i="12"/>
  <c r="AB123" i="12"/>
  <c r="AD123" i="12" a="1"/>
  <c r="AD123" i="12"/>
  <c r="AE123" i="12"/>
  <c r="AF123" i="12" a="1"/>
  <c r="AH123" i="12"/>
  <c r="AF123" i="12"/>
  <c r="X123" i="12"/>
  <c r="AA124" i="12"/>
  <c r="AB124" i="12"/>
  <c r="AD124" i="12" a="1"/>
  <c r="AD124" i="12"/>
  <c r="AE124" i="12"/>
  <c r="AF124" i="12" a="1"/>
  <c r="AH124" i="12"/>
  <c r="AF124" i="12"/>
  <c r="X124" i="12"/>
  <c r="AA125" i="12"/>
  <c r="AB125" i="12"/>
  <c r="AD125" i="12" a="1"/>
  <c r="AD125" i="12"/>
  <c r="AE125" i="12"/>
  <c r="AF125" i="12" a="1"/>
  <c r="AH125" i="12"/>
  <c r="AF125" i="12"/>
  <c r="X125" i="12"/>
  <c r="Y9" i="12"/>
  <c r="AA9" i="12"/>
  <c r="AB9" i="12"/>
  <c r="AD9" i="12" a="1"/>
  <c r="AD9" i="12" s="1"/>
  <c r="AE9" i="12" s="1"/>
  <c r="Q9" i="12" s="1"/>
  <c r="AF9" i="12" a="1"/>
  <c r="AF9" i="12" s="1"/>
  <c r="R9" i="12" s="1"/>
  <c r="AH9" i="12"/>
  <c r="N114" i="12"/>
  <c r="T114" i="12"/>
  <c r="AJ114" i="12"/>
  <c r="N115" i="12"/>
  <c r="AJ115" i="12"/>
  <c r="N116" i="12"/>
  <c r="T116" i="12"/>
  <c r="AJ116" i="12"/>
  <c r="N117" i="12"/>
  <c r="U117" i="12"/>
  <c r="AJ117" i="12"/>
  <c r="N118" i="12"/>
  <c r="U118" i="12"/>
  <c r="AJ118" i="12"/>
  <c r="N119" i="12"/>
  <c r="U119" i="12"/>
  <c r="AJ119" i="12"/>
  <c r="N120" i="12"/>
  <c r="AJ120" i="12"/>
  <c r="N121" i="12"/>
  <c r="T121" i="12"/>
  <c r="AJ121" i="12"/>
  <c r="N122" i="12"/>
  <c r="T122" i="12"/>
  <c r="AJ122" i="12"/>
  <c r="N123" i="12"/>
  <c r="AJ123" i="12"/>
  <c r="N124" i="12"/>
  <c r="T124" i="12"/>
  <c r="AJ124" i="12"/>
  <c r="N125" i="12"/>
  <c r="U125" i="12"/>
  <c r="AJ125" i="12"/>
  <c r="U48" i="12"/>
  <c r="U60" i="12"/>
  <c r="U61" i="12"/>
  <c r="U62" i="12"/>
  <c r="U63" i="12"/>
  <c r="U64" i="12"/>
  <c r="U65" i="12"/>
  <c r="U66" i="12"/>
  <c r="U67" i="12"/>
  <c r="U68" i="12"/>
  <c r="U69" i="12"/>
  <c r="U70" i="12"/>
  <c r="U71" i="12"/>
  <c r="U72" i="12"/>
  <c r="U73" i="12"/>
  <c r="U74" i="12"/>
  <c r="U75" i="12"/>
  <c r="U76" i="12"/>
  <c r="U77" i="12"/>
  <c r="U78" i="12"/>
  <c r="U79" i="12"/>
  <c r="U80" i="12"/>
  <c r="U81" i="12"/>
  <c r="U82" i="12"/>
  <c r="U83" i="12"/>
  <c r="U84" i="12"/>
  <c r="U85" i="12"/>
  <c r="U86" i="12"/>
  <c r="U87" i="12"/>
  <c r="U88" i="12"/>
  <c r="U89" i="12"/>
  <c r="U90" i="12"/>
  <c r="U91" i="12"/>
  <c r="U92" i="12"/>
  <c r="U93" i="12"/>
  <c r="U94" i="12"/>
  <c r="U95" i="12"/>
  <c r="U96" i="12"/>
  <c r="U97" i="12"/>
  <c r="U98" i="12"/>
  <c r="U99" i="12"/>
  <c r="U100" i="12"/>
  <c r="U101" i="12"/>
  <c r="U102" i="12"/>
  <c r="U103" i="12"/>
  <c r="U104" i="12"/>
  <c r="U105" i="12"/>
  <c r="U106" i="12"/>
  <c r="T107" i="12"/>
  <c r="U108" i="12"/>
  <c r="U109" i="12"/>
  <c r="U110" i="12"/>
  <c r="T111" i="12"/>
  <c r="U112" i="12"/>
  <c r="U113" i="12"/>
  <c r="N50" i="12"/>
  <c r="AJ50" i="12"/>
  <c r="N51" i="12"/>
  <c r="AJ51" i="12"/>
  <c r="N52" i="12"/>
  <c r="AJ52" i="12"/>
  <c r="N53" i="12"/>
  <c r="AJ53" i="12"/>
  <c r="N54" i="12"/>
  <c r="AJ54" i="12"/>
  <c r="N55" i="12"/>
  <c r="AJ55" i="12"/>
  <c r="N56" i="12"/>
  <c r="AJ56" i="12"/>
  <c r="N57" i="12"/>
  <c r="AJ57" i="12"/>
  <c r="N58" i="12"/>
  <c r="AJ58" i="12"/>
  <c r="N59" i="12"/>
  <c r="AJ59" i="12"/>
  <c r="N60" i="12"/>
  <c r="AJ60" i="12"/>
  <c r="N61" i="12"/>
  <c r="AJ61" i="12"/>
  <c r="N62" i="12"/>
  <c r="AJ62" i="12"/>
  <c r="N63" i="12"/>
  <c r="AJ63" i="12"/>
  <c r="N64" i="12"/>
  <c r="AJ64" i="12"/>
  <c r="N65" i="12"/>
  <c r="AJ65" i="12"/>
  <c r="N66" i="12"/>
  <c r="AJ66" i="12"/>
  <c r="N67" i="12"/>
  <c r="AJ67" i="12"/>
  <c r="N68" i="12"/>
  <c r="AJ68" i="12"/>
  <c r="N69" i="12"/>
  <c r="AJ69" i="12"/>
  <c r="N70" i="12"/>
  <c r="AJ70" i="12"/>
  <c r="N71" i="12"/>
  <c r="AJ71" i="12"/>
  <c r="N72" i="12"/>
  <c r="AJ72" i="12"/>
  <c r="N73" i="12"/>
  <c r="AJ73" i="12"/>
  <c r="N74" i="12"/>
  <c r="AJ74" i="12"/>
  <c r="N75" i="12"/>
  <c r="AJ75" i="12"/>
  <c r="N76" i="12"/>
  <c r="AJ76" i="12"/>
  <c r="N77" i="12"/>
  <c r="AJ77" i="12"/>
  <c r="N78" i="12"/>
  <c r="AJ78" i="12"/>
  <c r="N79" i="12"/>
  <c r="AJ79" i="12"/>
  <c r="N80" i="12"/>
  <c r="AJ80" i="12"/>
  <c r="N81" i="12"/>
  <c r="AJ81" i="12"/>
  <c r="N82" i="12"/>
  <c r="AJ82" i="12"/>
  <c r="N83" i="12"/>
  <c r="AJ83" i="12"/>
  <c r="N84" i="12"/>
  <c r="AJ84" i="12"/>
  <c r="N85" i="12"/>
  <c r="AJ85" i="12"/>
  <c r="N86" i="12"/>
  <c r="AJ86" i="12"/>
  <c r="N87" i="12"/>
  <c r="AJ87" i="12"/>
  <c r="N88" i="12"/>
  <c r="AJ88" i="12"/>
  <c r="N89" i="12"/>
  <c r="AJ89" i="12"/>
  <c r="N90" i="12"/>
  <c r="AJ90" i="12"/>
  <c r="N91" i="12"/>
  <c r="AJ91" i="12"/>
  <c r="N92" i="12"/>
  <c r="AJ92" i="12"/>
  <c r="N93" i="12"/>
  <c r="AJ93" i="12"/>
  <c r="N94" i="12"/>
  <c r="AJ94" i="12"/>
  <c r="N95" i="12"/>
  <c r="AJ95" i="12"/>
  <c r="N96" i="12"/>
  <c r="AJ96" i="12"/>
  <c r="N97" i="12"/>
  <c r="AJ97" i="12"/>
  <c r="N98" i="12"/>
  <c r="AJ98" i="12"/>
  <c r="N99" i="12"/>
  <c r="AJ99" i="12"/>
  <c r="N100" i="12"/>
  <c r="AJ100" i="12"/>
  <c r="N101" i="12"/>
  <c r="AJ101" i="12"/>
  <c r="N102" i="12"/>
  <c r="AJ102" i="12"/>
  <c r="N103" i="12"/>
  <c r="AJ103" i="12"/>
  <c r="N104" i="12"/>
  <c r="AJ104" i="12"/>
  <c r="N105" i="12"/>
  <c r="AJ105" i="12"/>
  <c r="N106" i="12"/>
  <c r="AJ106" i="12"/>
  <c r="N107" i="12"/>
  <c r="AJ107" i="12"/>
  <c r="N108" i="12"/>
  <c r="AJ108" i="12"/>
  <c r="N109" i="12"/>
  <c r="AJ109" i="12"/>
  <c r="N110" i="12"/>
  <c r="AJ110" i="12"/>
  <c r="N111" i="12"/>
  <c r="AJ111" i="12"/>
  <c r="N112" i="12"/>
  <c r="AJ112" i="12"/>
  <c r="N113" i="12"/>
  <c r="AJ113" i="12"/>
  <c r="U122" i="12"/>
  <c r="T119" i="12"/>
  <c r="U120" i="12"/>
  <c r="T125" i="12"/>
  <c r="U121" i="12"/>
  <c r="T117" i="12"/>
  <c r="U114" i="12"/>
  <c r="U123" i="12"/>
  <c r="U115" i="12"/>
  <c r="U124" i="12"/>
  <c r="U116" i="12"/>
  <c r="T91" i="12"/>
  <c r="T83" i="12"/>
  <c r="T87" i="12"/>
  <c r="T71" i="12"/>
  <c r="T95" i="12"/>
  <c r="T63" i="12"/>
  <c r="U111" i="12"/>
  <c r="U107" i="12"/>
  <c r="T108" i="12"/>
  <c r="T100" i="12"/>
  <c r="T92" i="12"/>
  <c r="T84" i="12"/>
  <c r="T76" i="12"/>
  <c r="T68" i="12"/>
  <c r="T60" i="12"/>
  <c r="T109" i="12"/>
  <c r="T101" i="12"/>
  <c r="T97" i="12"/>
  <c r="T93" i="12"/>
  <c r="T89" i="12"/>
  <c r="T85" i="12"/>
  <c r="T77" i="12"/>
  <c r="T69" i="12"/>
  <c r="T65" i="12"/>
  <c r="T61" i="12"/>
  <c r="T53" i="12"/>
  <c r="T106" i="12"/>
  <c r="T98" i="12"/>
  <c r="T90" i="12"/>
  <c r="T82" i="12"/>
  <c r="T74" i="12"/>
  <c r="T66"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9" i="12"/>
  <c r="AJ14" i="12"/>
  <c r="AJ16" i="12"/>
  <c r="AJ17" i="12"/>
  <c r="AJ18" i="12"/>
  <c r="AJ21" i="12"/>
  <c r="AJ23" i="12"/>
  <c r="AJ25" i="12"/>
  <c r="AJ26" i="12"/>
  <c r="AJ28" i="12"/>
  <c r="AJ29" i="12"/>
  <c r="AJ30" i="12"/>
  <c r="AJ31" i="12"/>
  <c r="AJ32" i="12"/>
  <c r="AJ33" i="12"/>
  <c r="AJ34" i="12"/>
  <c r="AJ36" i="12"/>
  <c r="AJ37" i="12"/>
  <c r="AJ38" i="12"/>
  <c r="AJ39" i="12"/>
  <c r="AJ40" i="12"/>
  <c r="AJ41" i="12"/>
  <c r="AJ42" i="12"/>
  <c r="AJ45" i="12"/>
  <c r="AJ46" i="12"/>
  <c r="AJ47" i="12"/>
  <c r="AJ48" i="12"/>
  <c r="AJ49" i="12"/>
  <c r="AJ44" i="12"/>
  <c r="AJ13" i="12"/>
  <c r="AJ11" i="12"/>
  <c r="AJ22" i="12"/>
  <c r="AJ15" i="12"/>
  <c r="AJ10" i="12"/>
  <c r="AJ12" i="12"/>
  <c r="AJ20" i="12"/>
  <c r="AJ27" i="12"/>
  <c r="AJ35" i="12"/>
  <c r="AJ43" i="12"/>
  <c r="AJ19" i="12"/>
  <c r="T49" i="12"/>
  <c r="T45" i="12"/>
  <c r="T42" i="12"/>
  <c r="T41" i="12"/>
  <c r="T37" i="12"/>
  <c r="T34" i="12"/>
  <c r="T33" i="12"/>
  <c r="T29" i="12"/>
  <c r="T26" i="12"/>
  <c r="T25" i="12"/>
  <c r="T17" i="12"/>
  <c r="T13" i="12"/>
  <c r="N225" i="11"/>
  <c r="O225" i="11"/>
  <c r="P225" i="11"/>
  <c r="R225" i="11"/>
  <c r="T225" i="11"/>
  <c r="U225" i="11"/>
  <c r="N226" i="11"/>
  <c r="O226" i="11"/>
  <c r="P226" i="11"/>
  <c r="R226" i="11"/>
  <c r="T226" i="11"/>
  <c r="U226" i="11"/>
  <c r="N227" i="11"/>
  <c r="O227" i="11"/>
  <c r="P227" i="11"/>
  <c r="R227" i="11"/>
  <c r="T227" i="11"/>
  <c r="U227" i="11"/>
  <c r="N228" i="11"/>
  <c r="O228" i="11"/>
  <c r="P228" i="11"/>
  <c r="R228" i="11"/>
  <c r="T228" i="11"/>
  <c r="U228" i="11"/>
  <c r="N229" i="11"/>
  <c r="O229" i="11"/>
  <c r="P229" i="11"/>
  <c r="R229" i="11"/>
  <c r="T229" i="11"/>
  <c r="U229" i="11"/>
  <c r="N230" i="11"/>
  <c r="O230" i="11"/>
  <c r="P230" i="11"/>
  <c r="R230" i="11"/>
  <c r="T230" i="11"/>
  <c r="U230" i="11"/>
  <c r="N231" i="11"/>
  <c r="O231" i="11"/>
  <c r="P231" i="11"/>
  <c r="R231" i="11"/>
  <c r="T231" i="11"/>
  <c r="U231" i="11"/>
  <c r="N232" i="11"/>
  <c r="O232" i="11"/>
  <c r="P232" i="11"/>
  <c r="R232" i="11"/>
  <c r="T232" i="11"/>
  <c r="U232" i="11"/>
  <c r="N233" i="11"/>
  <c r="O233" i="11"/>
  <c r="P233" i="11"/>
  <c r="R233" i="11"/>
  <c r="T233" i="11"/>
  <c r="U233" i="11"/>
  <c r="N234" i="11"/>
  <c r="O234" i="11"/>
  <c r="P234" i="11"/>
  <c r="R234" i="11"/>
  <c r="T234" i="11"/>
  <c r="U234" i="11"/>
  <c r="N235" i="11"/>
  <c r="O235" i="11"/>
  <c r="P235" i="11"/>
  <c r="R235" i="11"/>
  <c r="T235" i="11"/>
  <c r="U235" i="11"/>
  <c r="N236" i="11"/>
  <c r="O236" i="11"/>
  <c r="P236" i="11"/>
  <c r="R236" i="11"/>
  <c r="T236" i="11"/>
  <c r="U236" i="11"/>
  <c r="N237" i="11"/>
  <c r="O237" i="11"/>
  <c r="P237" i="11"/>
  <c r="R237" i="11"/>
  <c r="T237" i="11"/>
  <c r="U237" i="11"/>
  <c r="N238" i="11"/>
  <c r="O238" i="11"/>
  <c r="P238" i="11"/>
  <c r="R238" i="11"/>
  <c r="T238" i="11"/>
  <c r="U238" i="11"/>
  <c r="N239" i="11"/>
  <c r="O239" i="11"/>
  <c r="P239" i="11"/>
  <c r="R239" i="11"/>
  <c r="T239" i="11"/>
  <c r="U239" i="11"/>
  <c r="N240" i="11"/>
  <c r="O240" i="11"/>
  <c r="P240" i="11"/>
  <c r="R240" i="11"/>
  <c r="T240" i="11"/>
  <c r="U240" i="11"/>
  <c r="N241" i="11"/>
  <c r="O241" i="11"/>
  <c r="P241" i="11"/>
  <c r="R241" i="11"/>
  <c r="T241" i="11"/>
  <c r="U241" i="11"/>
  <c r="N242" i="11"/>
  <c r="O242" i="11"/>
  <c r="P242" i="11"/>
  <c r="R242" i="11"/>
  <c r="T242" i="11"/>
  <c r="U242" i="11"/>
  <c r="N243" i="11"/>
  <c r="O243" i="11"/>
  <c r="P243" i="11"/>
  <c r="R243" i="11"/>
  <c r="T243" i="11"/>
  <c r="U243" i="11"/>
  <c r="N244" i="11"/>
  <c r="O244" i="11"/>
  <c r="P244" i="11"/>
  <c r="R244" i="11"/>
  <c r="T244" i="11"/>
  <c r="U244" i="11"/>
  <c r="N245" i="11"/>
  <c r="O245" i="11"/>
  <c r="P245" i="11"/>
  <c r="R245" i="11"/>
  <c r="T245" i="11"/>
  <c r="U245" i="11"/>
  <c r="N246" i="11"/>
  <c r="O246" i="11"/>
  <c r="P246" i="11"/>
  <c r="R246" i="11"/>
  <c r="T246" i="11"/>
  <c r="U246" i="11"/>
  <c r="N247" i="11"/>
  <c r="O247" i="11"/>
  <c r="P247" i="11"/>
  <c r="R247" i="11"/>
  <c r="T247" i="11"/>
  <c r="U247" i="11"/>
  <c r="N248" i="11"/>
  <c r="O248" i="11"/>
  <c r="P248" i="11"/>
  <c r="R248" i="11"/>
  <c r="T248" i="11"/>
  <c r="U248" i="11"/>
  <c r="N249" i="11"/>
  <c r="O249" i="11"/>
  <c r="P249" i="11"/>
  <c r="R249" i="11"/>
  <c r="T249" i="11"/>
  <c r="U249" i="11"/>
  <c r="N250" i="11"/>
  <c r="O250" i="11"/>
  <c r="P250" i="11"/>
  <c r="R250" i="11"/>
  <c r="T250" i="11"/>
  <c r="U250" i="11"/>
  <c r="N251" i="11"/>
  <c r="O251" i="11"/>
  <c r="P251" i="11"/>
  <c r="R251" i="11"/>
  <c r="T251" i="11"/>
  <c r="U251" i="11"/>
  <c r="N252" i="11"/>
  <c r="O252" i="11"/>
  <c r="P252" i="11"/>
  <c r="R252" i="11"/>
  <c r="T252" i="11"/>
  <c r="U252" i="11"/>
  <c r="N253" i="11"/>
  <c r="O253" i="11"/>
  <c r="P253" i="11"/>
  <c r="R253" i="11"/>
  <c r="T253" i="11"/>
  <c r="U253" i="11"/>
  <c r="N254" i="11"/>
  <c r="O254" i="11"/>
  <c r="P254" i="11"/>
  <c r="R254" i="11"/>
  <c r="T254" i="11"/>
  <c r="U254" i="11"/>
  <c r="N255" i="11"/>
  <c r="O255" i="11"/>
  <c r="P255" i="11"/>
  <c r="R255" i="11"/>
  <c r="T255" i="11"/>
  <c r="U255" i="11"/>
  <c r="N256" i="11"/>
  <c r="O256" i="11"/>
  <c r="P256" i="11"/>
  <c r="R256" i="11"/>
  <c r="T256" i="11"/>
  <c r="U256" i="11"/>
  <c r="N257" i="11"/>
  <c r="O257" i="11"/>
  <c r="P257" i="11"/>
  <c r="R257" i="11"/>
  <c r="T257" i="11"/>
  <c r="U257" i="11"/>
  <c r="N258" i="11"/>
  <c r="O258" i="11"/>
  <c r="P258" i="11"/>
  <c r="R258" i="11"/>
  <c r="T258" i="11"/>
  <c r="U258" i="11"/>
  <c r="N259" i="11"/>
  <c r="O259" i="11"/>
  <c r="P259" i="11"/>
  <c r="R259" i="11"/>
  <c r="T259" i="11"/>
  <c r="U259" i="11"/>
  <c r="N260" i="11"/>
  <c r="O260" i="11"/>
  <c r="P260" i="11"/>
  <c r="R260" i="11"/>
  <c r="T260" i="11"/>
  <c r="U260" i="11"/>
  <c r="N261" i="11"/>
  <c r="O261" i="11"/>
  <c r="P261" i="11"/>
  <c r="R261" i="11"/>
  <c r="T261" i="11"/>
  <c r="U261" i="11"/>
  <c r="N262" i="11"/>
  <c r="O262" i="11"/>
  <c r="P262" i="11"/>
  <c r="R262" i="11"/>
  <c r="T262" i="11"/>
  <c r="U262" i="11"/>
  <c r="N263" i="11"/>
  <c r="O263" i="11"/>
  <c r="P263" i="11"/>
  <c r="R263" i="11"/>
  <c r="T263" i="11"/>
  <c r="U263" i="11"/>
  <c r="N264" i="11"/>
  <c r="O264" i="11"/>
  <c r="P264" i="11"/>
  <c r="R264" i="11"/>
  <c r="T264" i="11"/>
  <c r="U264" i="11"/>
  <c r="N265" i="11"/>
  <c r="O265" i="11"/>
  <c r="P265" i="11"/>
  <c r="R265" i="11"/>
  <c r="T265" i="11"/>
  <c r="U265" i="11"/>
  <c r="N266" i="11"/>
  <c r="O266" i="11"/>
  <c r="P266" i="11"/>
  <c r="R266" i="11"/>
  <c r="T266" i="11"/>
  <c r="U266" i="11"/>
  <c r="N267" i="11"/>
  <c r="O267" i="11"/>
  <c r="P267" i="11"/>
  <c r="R267" i="11"/>
  <c r="T267" i="11"/>
  <c r="U267" i="11"/>
  <c r="N268" i="11"/>
  <c r="O268" i="11"/>
  <c r="P268" i="11"/>
  <c r="R268" i="11"/>
  <c r="T268" i="11"/>
  <c r="U268" i="11"/>
  <c r="N269" i="11"/>
  <c r="O269" i="11"/>
  <c r="P269" i="11"/>
  <c r="R269" i="11"/>
  <c r="T269" i="11"/>
  <c r="U269" i="11"/>
  <c r="N270" i="11"/>
  <c r="O270" i="11"/>
  <c r="P270" i="11"/>
  <c r="R270" i="11"/>
  <c r="T270" i="11"/>
  <c r="U270" i="11"/>
  <c r="N271" i="11"/>
  <c r="O271" i="11"/>
  <c r="P271" i="11"/>
  <c r="R271" i="11"/>
  <c r="T271" i="11"/>
  <c r="U271" i="11"/>
  <c r="N272" i="11"/>
  <c r="O272" i="11"/>
  <c r="P272" i="11"/>
  <c r="R272" i="11"/>
  <c r="T272" i="11"/>
  <c r="U272" i="11"/>
  <c r="N273" i="11"/>
  <c r="O273" i="11"/>
  <c r="P273" i="11"/>
  <c r="R273" i="11"/>
  <c r="T273" i="11"/>
  <c r="U273" i="11"/>
  <c r="N274" i="11"/>
  <c r="O274" i="11"/>
  <c r="P274" i="11"/>
  <c r="R274" i="11"/>
  <c r="T274" i="11"/>
  <c r="U274" i="11"/>
  <c r="N275" i="11"/>
  <c r="O275" i="11"/>
  <c r="P275" i="11"/>
  <c r="R275" i="11"/>
  <c r="T275" i="11"/>
  <c r="U275" i="11"/>
  <c r="N276" i="11"/>
  <c r="O276" i="11"/>
  <c r="P276" i="11"/>
  <c r="R276" i="11"/>
  <c r="T276" i="11"/>
  <c r="U276" i="11"/>
  <c r="N277" i="11"/>
  <c r="O277" i="11"/>
  <c r="P277" i="11"/>
  <c r="R277" i="11"/>
  <c r="T277" i="11"/>
  <c r="U277" i="11"/>
  <c r="N278" i="11"/>
  <c r="O278" i="11"/>
  <c r="P278" i="11"/>
  <c r="R278" i="11"/>
  <c r="T278" i="11"/>
  <c r="U278" i="11"/>
  <c r="N279" i="11"/>
  <c r="O279" i="11"/>
  <c r="P279" i="11"/>
  <c r="R279" i="11"/>
  <c r="T279" i="11"/>
  <c r="U279" i="11"/>
  <c r="N280" i="11"/>
  <c r="O280" i="11"/>
  <c r="P280" i="11"/>
  <c r="R280" i="11"/>
  <c r="T280" i="11"/>
  <c r="U280" i="11"/>
  <c r="N281" i="11"/>
  <c r="O281" i="11"/>
  <c r="P281" i="11"/>
  <c r="R281" i="11"/>
  <c r="T281" i="11"/>
  <c r="U281" i="11"/>
  <c r="N282" i="11"/>
  <c r="O282" i="11"/>
  <c r="P282" i="11"/>
  <c r="R282" i="11"/>
  <c r="T282" i="11"/>
  <c r="U282" i="11"/>
  <c r="N283" i="11"/>
  <c r="O283" i="11"/>
  <c r="P283" i="11"/>
  <c r="R283" i="11"/>
  <c r="T283" i="11"/>
  <c r="U283" i="11"/>
  <c r="N284" i="11"/>
  <c r="O284" i="11"/>
  <c r="P284" i="11"/>
  <c r="R284" i="11"/>
  <c r="T284" i="11"/>
  <c r="U284" i="11"/>
  <c r="N285" i="11"/>
  <c r="O285" i="11"/>
  <c r="P285" i="11"/>
  <c r="R285" i="11"/>
  <c r="T285" i="11"/>
  <c r="U285" i="11"/>
  <c r="N286" i="11"/>
  <c r="O286" i="11"/>
  <c r="P286" i="11"/>
  <c r="R286" i="11"/>
  <c r="T286" i="11"/>
  <c r="U286" i="11"/>
  <c r="N287" i="11"/>
  <c r="O287" i="11"/>
  <c r="P287" i="11"/>
  <c r="R287" i="11"/>
  <c r="T287" i="11"/>
  <c r="U287" i="11"/>
  <c r="N288" i="11"/>
  <c r="O288" i="11"/>
  <c r="P288" i="11"/>
  <c r="R288" i="11"/>
  <c r="T288" i="11"/>
  <c r="U288" i="11"/>
  <c r="N289" i="11"/>
  <c r="O289" i="11"/>
  <c r="P289" i="11"/>
  <c r="R289" i="11"/>
  <c r="T289" i="11"/>
  <c r="U289" i="11"/>
  <c r="N290" i="11"/>
  <c r="O290" i="11"/>
  <c r="P290" i="11"/>
  <c r="R290" i="11"/>
  <c r="T290" i="11"/>
  <c r="U290" i="11"/>
  <c r="N291" i="11"/>
  <c r="O291" i="11"/>
  <c r="P291" i="11"/>
  <c r="R291" i="11"/>
  <c r="T291" i="11"/>
  <c r="U291" i="11"/>
  <c r="N292" i="11"/>
  <c r="O292" i="11"/>
  <c r="P292" i="11"/>
  <c r="R292" i="11"/>
  <c r="T292" i="11"/>
  <c r="U292" i="11"/>
  <c r="N293" i="11"/>
  <c r="O293" i="11"/>
  <c r="P293" i="11"/>
  <c r="R293" i="11"/>
  <c r="T293" i="11"/>
  <c r="U293" i="11"/>
  <c r="N294" i="11"/>
  <c r="O294" i="11"/>
  <c r="P294" i="11"/>
  <c r="R294" i="11"/>
  <c r="T294" i="11"/>
  <c r="U294" i="11"/>
  <c r="N295" i="11"/>
  <c r="O295" i="11"/>
  <c r="P295" i="11"/>
  <c r="R295" i="11"/>
  <c r="T295" i="11"/>
  <c r="U295" i="11"/>
  <c r="U224" i="11"/>
  <c r="T224" i="11"/>
  <c r="R224" i="11"/>
  <c r="O224" i="11"/>
  <c r="P224" i="11"/>
  <c r="N224" i="11"/>
  <c r="U223" i="11"/>
  <c r="T223" i="11"/>
  <c r="R223" i="11"/>
  <c r="O223" i="11"/>
  <c r="P223" i="11"/>
  <c r="N223" i="11"/>
  <c r="U222" i="11"/>
  <c r="T222" i="11"/>
  <c r="R222" i="11"/>
  <c r="O222" i="11"/>
  <c r="P222" i="11"/>
  <c r="N222" i="11"/>
  <c r="U221" i="11"/>
  <c r="T221" i="11"/>
  <c r="R221" i="11"/>
  <c r="O221" i="11"/>
  <c r="P221" i="11"/>
  <c r="N221" i="11"/>
  <c r="U220" i="11"/>
  <c r="T220" i="11"/>
  <c r="R220" i="11"/>
  <c r="O220" i="11"/>
  <c r="P220" i="11"/>
  <c r="N220" i="11"/>
  <c r="U219" i="11"/>
  <c r="T219" i="11"/>
  <c r="R219" i="11"/>
  <c r="O219" i="11"/>
  <c r="P219" i="11"/>
  <c r="N219" i="11"/>
  <c r="U218" i="11"/>
  <c r="T218" i="11"/>
  <c r="R218" i="11"/>
  <c r="O218" i="11"/>
  <c r="P218" i="11"/>
  <c r="N218" i="11"/>
  <c r="U217" i="11"/>
  <c r="T217" i="11"/>
  <c r="R217" i="11"/>
  <c r="O217" i="11"/>
  <c r="P217" i="11"/>
  <c r="N217" i="11"/>
  <c r="U216" i="11"/>
  <c r="T216" i="11"/>
  <c r="R216" i="11"/>
  <c r="O216" i="11"/>
  <c r="P216" i="11"/>
  <c r="N216" i="11"/>
  <c r="U215" i="11"/>
  <c r="T215" i="11"/>
  <c r="R215" i="11"/>
  <c r="O215" i="11"/>
  <c r="P215" i="11"/>
  <c r="N215" i="11"/>
  <c r="U214" i="11"/>
  <c r="T214" i="11"/>
  <c r="R214" i="11"/>
  <c r="O214" i="11"/>
  <c r="P214" i="11"/>
  <c r="N214" i="11"/>
  <c r="U213" i="11"/>
  <c r="T213" i="11"/>
  <c r="R213" i="11"/>
  <c r="O213" i="11"/>
  <c r="P213" i="11"/>
  <c r="N213" i="11"/>
  <c r="U212" i="11"/>
  <c r="T212" i="11"/>
  <c r="R212" i="11"/>
  <c r="O212" i="11"/>
  <c r="P212" i="11"/>
  <c r="N212" i="11"/>
  <c r="U211" i="11"/>
  <c r="T211" i="11"/>
  <c r="R211" i="11"/>
  <c r="O211" i="11"/>
  <c r="P211" i="11"/>
  <c r="N211" i="11"/>
  <c r="U210" i="11"/>
  <c r="T210" i="11"/>
  <c r="R210" i="11"/>
  <c r="O210" i="11"/>
  <c r="P210" i="11"/>
  <c r="N210" i="11"/>
  <c r="U209" i="11"/>
  <c r="T209" i="11"/>
  <c r="R209" i="11"/>
  <c r="O209" i="11"/>
  <c r="P209" i="11"/>
  <c r="N209" i="11"/>
  <c r="U208" i="11"/>
  <c r="T208" i="11"/>
  <c r="R208" i="11"/>
  <c r="O208" i="11"/>
  <c r="P208" i="11"/>
  <c r="N208" i="11"/>
  <c r="U207" i="11"/>
  <c r="T207" i="11"/>
  <c r="R207" i="11"/>
  <c r="O207" i="11"/>
  <c r="P207" i="11"/>
  <c r="N207" i="11"/>
  <c r="U206" i="11"/>
  <c r="T206" i="11"/>
  <c r="R206" i="11"/>
  <c r="O206" i="11"/>
  <c r="P206" i="11"/>
  <c r="N206" i="11"/>
  <c r="U205" i="11"/>
  <c r="T205" i="11"/>
  <c r="R205" i="11"/>
  <c r="O205" i="11"/>
  <c r="P205" i="11"/>
  <c r="N205" i="11"/>
  <c r="U204" i="11"/>
  <c r="T204" i="11"/>
  <c r="R204" i="11"/>
  <c r="O204" i="11"/>
  <c r="P204" i="11"/>
  <c r="N204" i="11"/>
  <c r="U203" i="11"/>
  <c r="T203" i="11"/>
  <c r="R203" i="11"/>
  <c r="O203" i="11"/>
  <c r="P203" i="11"/>
  <c r="N203" i="11"/>
  <c r="U202" i="11"/>
  <c r="T202" i="11"/>
  <c r="R202" i="11"/>
  <c r="O202" i="11"/>
  <c r="P202" i="11"/>
  <c r="N202" i="11"/>
  <c r="U201" i="11"/>
  <c r="T201" i="11"/>
  <c r="R201" i="11"/>
  <c r="O201" i="11"/>
  <c r="P201" i="11"/>
  <c r="N201" i="11"/>
  <c r="U200" i="11"/>
  <c r="T200" i="11"/>
  <c r="R200" i="11"/>
  <c r="O200" i="11"/>
  <c r="P200" i="11"/>
  <c r="N200" i="11"/>
  <c r="U199" i="11"/>
  <c r="T199" i="11"/>
  <c r="R199" i="11"/>
  <c r="O199" i="11"/>
  <c r="P199" i="11"/>
  <c r="N199" i="11"/>
  <c r="U198" i="11"/>
  <c r="T198" i="11"/>
  <c r="R198" i="11"/>
  <c r="O198" i="11"/>
  <c r="P198" i="11"/>
  <c r="N198" i="11"/>
  <c r="U197" i="11"/>
  <c r="T197" i="11"/>
  <c r="R197" i="11"/>
  <c r="O197" i="11"/>
  <c r="P197" i="11"/>
  <c r="N197" i="11"/>
  <c r="U196" i="11"/>
  <c r="T196" i="11"/>
  <c r="R196" i="11"/>
  <c r="O196" i="11"/>
  <c r="P196" i="11"/>
  <c r="N196" i="11"/>
  <c r="U195" i="11"/>
  <c r="T195" i="11"/>
  <c r="R195" i="11"/>
  <c r="O195" i="11"/>
  <c r="P195" i="11"/>
  <c r="N195" i="11"/>
  <c r="U194" i="11"/>
  <c r="T194" i="11"/>
  <c r="R194" i="11"/>
  <c r="O194" i="11"/>
  <c r="P194" i="11"/>
  <c r="N194" i="11"/>
  <c r="U193" i="11"/>
  <c r="T193" i="11"/>
  <c r="R193" i="11"/>
  <c r="O193" i="11"/>
  <c r="P193" i="11"/>
  <c r="N193" i="11"/>
  <c r="U192" i="11"/>
  <c r="T192" i="11"/>
  <c r="R192" i="11"/>
  <c r="O192" i="11"/>
  <c r="P192" i="11"/>
  <c r="N192" i="11"/>
  <c r="U191" i="11"/>
  <c r="T191" i="11"/>
  <c r="R191" i="11"/>
  <c r="O191" i="11"/>
  <c r="P191" i="11"/>
  <c r="N191" i="11"/>
  <c r="U190" i="11"/>
  <c r="T190" i="11"/>
  <c r="R190" i="11"/>
  <c r="O190" i="11"/>
  <c r="P190" i="11"/>
  <c r="N190" i="11"/>
  <c r="U189" i="11"/>
  <c r="T189" i="11"/>
  <c r="R189" i="11"/>
  <c r="O189" i="11"/>
  <c r="P189" i="11"/>
  <c r="N189" i="11"/>
  <c r="U188" i="11"/>
  <c r="T188" i="11"/>
  <c r="R188" i="11"/>
  <c r="O188" i="11"/>
  <c r="P188" i="11"/>
  <c r="N188" i="11"/>
  <c r="U187" i="11"/>
  <c r="T187" i="11"/>
  <c r="R187" i="11"/>
  <c r="O187" i="11"/>
  <c r="P187" i="11"/>
  <c r="N187" i="11"/>
  <c r="U186" i="11"/>
  <c r="T186" i="11"/>
  <c r="R186" i="11"/>
  <c r="O186" i="11"/>
  <c r="P186" i="11"/>
  <c r="N186" i="11"/>
  <c r="U185" i="11"/>
  <c r="T185" i="11"/>
  <c r="R185" i="11"/>
  <c r="O185" i="11"/>
  <c r="P185" i="11"/>
  <c r="N185" i="11"/>
  <c r="U184" i="11"/>
  <c r="T184" i="11"/>
  <c r="R184" i="11"/>
  <c r="O184" i="11"/>
  <c r="P184" i="11"/>
  <c r="N184" i="11"/>
  <c r="U183" i="11"/>
  <c r="T183" i="11"/>
  <c r="R183" i="11"/>
  <c r="O183" i="11"/>
  <c r="P183" i="11"/>
  <c r="N183" i="11"/>
  <c r="U182" i="11"/>
  <c r="T182" i="11"/>
  <c r="R182" i="11"/>
  <c r="O182" i="11"/>
  <c r="P182" i="11"/>
  <c r="N182" i="11"/>
  <c r="U181" i="11"/>
  <c r="T181" i="11"/>
  <c r="R181" i="11"/>
  <c r="O181" i="11"/>
  <c r="P181" i="11"/>
  <c r="N181" i="11"/>
  <c r="U180" i="11"/>
  <c r="T180" i="11"/>
  <c r="R180" i="11"/>
  <c r="O180" i="11"/>
  <c r="P180" i="11"/>
  <c r="N180" i="11"/>
  <c r="U179" i="11"/>
  <c r="T179" i="11"/>
  <c r="R179" i="11"/>
  <c r="O179" i="11"/>
  <c r="P179" i="11"/>
  <c r="N179" i="11"/>
  <c r="U178" i="11"/>
  <c r="T178" i="11"/>
  <c r="R178" i="11"/>
  <c r="O178" i="11"/>
  <c r="P178" i="11"/>
  <c r="N178" i="11"/>
  <c r="U177" i="11"/>
  <c r="T177" i="11"/>
  <c r="R177" i="11"/>
  <c r="O177" i="11"/>
  <c r="P177" i="11"/>
  <c r="N177" i="11"/>
  <c r="U176" i="11"/>
  <c r="T176" i="11"/>
  <c r="R176" i="11"/>
  <c r="O176" i="11"/>
  <c r="P176" i="11"/>
  <c r="N176" i="11"/>
  <c r="U175" i="11"/>
  <c r="T175" i="11"/>
  <c r="R175" i="11"/>
  <c r="O175" i="11"/>
  <c r="P175" i="11"/>
  <c r="N175" i="11"/>
  <c r="U174" i="11"/>
  <c r="T174" i="11"/>
  <c r="R174" i="11"/>
  <c r="O174" i="11"/>
  <c r="P174" i="11"/>
  <c r="N174" i="11"/>
  <c r="U173" i="11"/>
  <c r="T173" i="11"/>
  <c r="R173" i="11"/>
  <c r="O173" i="11"/>
  <c r="P173" i="11"/>
  <c r="N173" i="11"/>
  <c r="U172" i="11"/>
  <c r="T172" i="11"/>
  <c r="R172" i="11"/>
  <c r="O172" i="11"/>
  <c r="P172" i="11"/>
  <c r="N172" i="11"/>
  <c r="U171" i="11"/>
  <c r="T171" i="11"/>
  <c r="R171" i="11"/>
  <c r="O171" i="11"/>
  <c r="P171" i="11"/>
  <c r="N171" i="11"/>
  <c r="U170" i="11"/>
  <c r="T170" i="11"/>
  <c r="R170" i="11"/>
  <c r="O170" i="11"/>
  <c r="P170" i="11"/>
  <c r="N170" i="11"/>
  <c r="U169" i="11"/>
  <c r="T169" i="11"/>
  <c r="R169" i="11"/>
  <c r="O169" i="11"/>
  <c r="P169" i="11"/>
  <c r="N169" i="11"/>
  <c r="U168" i="11"/>
  <c r="T168" i="11"/>
  <c r="R168" i="11"/>
  <c r="O168" i="11"/>
  <c r="P168" i="11"/>
  <c r="N168" i="11"/>
  <c r="U167" i="11"/>
  <c r="T167" i="11"/>
  <c r="R167" i="11"/>
  <c r="O167" i="11"/>
  <c r="P167" i="11"/>
  <c r="N167" i="11"/>
  <c r="U166" i="11"/>
  <c r="T166" i="11"/>
  <c r="R166" i="11"/>
  <c r="O166" i="11"/>
  <c r="P166" i="11"/>
  <c r="N166" i="11"/>
  <c r="U165" i="11"/>
  <c r="T165" i="11"/>
  <c r="R165" i="11"/>
  <c r="O165" i="11"/>
  <c r="P165" i="11"/>
  <c r="N165" i="11"/>
  <c r="U164" i="11"/>
  <c r="T164" i="11"/>
  <c r="R164" i="11"/>
  <c r="O164" i="11"/>
  <c r="P164" i="11"/>
  <c r="N164" i="11"/>
  <c r="U163" i="11"/>
  <c r="T163" i="11"/>
  <c r="R163" i="11"/>
  <c r="O163" i="11"/>
  <c r="P163" i="11"/>
  <c r="N163" i="11"/>
  <c r="U162" i="11"/>
  <c r="T162" i="11"/>
  <c r="R162" i="11"/>
  <c r="O162" i="11"/>
  <c r="P162" i="11"/>
  <c r="N162" i="11"/>
  <c r="U161" i="11"/>
  <c r="T161" i="11"/>
  <c r="R161" i="11"/>
  <c r="O161" i="11"/>
  <c r="P161" i="11"/>
  <c r="N161" i="11"/>
  <c r="U160" i="11"/>
  <c r="T160" i="11"/>
  <c r="R160" i="11"/>
  <c r="O160" i="11"/>
  <c r="P160" i="11"/>
  <c r="N160" i="11"/>
  <c r="U159" i="11"/>
  <c r="T159" i="11"/>
  <c r="R159" i="11"/>
  <c r="O159" i="11"/>
  <c r="P159" i="11"/>
  <c r="N159" i="11"/>
  <c r="U158" i="11"/>
  <c r="T158" i="11"/>
  <c r="R158" i="11"/>
  <c r="O158" i="11"/>
  <c r="P158" i="11"/>
  <c r="N158" i="11"/>
  <c r="U157" i="11"/>
  <c r="T157" i="11"/>
  <c r="R157" i="11"/>
  <c r="O157" i="11"/>
  <c r="P157" i="11"/>
  <c r="N157" i="11"/>
  <c r="U156" i="11"/>
  <c r="T156" i="11"/>
  <c r="R156" i="11"/>
  <c r="O156" i="11"/>
  <c r="P156" i="11"/>
  <c r="N156" i="11"/>
  <c r="U155" i="11"/>
  <c r="T155" i="11"/>
  <c r="R155" i="11"/>
  <c r="O155" i="11"/>
  <c r="P155" i="11"/>
  <c r="N155" i="11"/>
  <c r="U154" i="11"/>
  <c r="T154" i="11"/>
  <c r="R154" i="11"/>
  <c r="O154" i="11"/>
  <c r="P154" i="11"/>
  <c r="N154" i="11"/>
  <c r="U153" i="11"/>
  <c r="T153" i="11"/>
  <c r="R153" i="11"/>
  <c r="O153" i="11"/>
  <c r="P153" i="11"/>
  <c r="N153" i="11"/>
  <c r="U152" i="11"/>
  <c r="T152" i="11"/>
  <c r="R152" i="11"/>
  <c r="O152" i="11"/>
  <c r="P152" i="11"/>
  <c r="N152" i="11"/>
  <c r="U151" i="11"/>
  <c r="T151" i="11"/>
  <c r="R151" i="11"/>
  <c r="O151" i="11"/>
  <c r="P151" i="11"/>
  <c r="N151" i="11"/>
  <c r="U150" i="11"/>
  <c r="T150" i="11"/>
  <c r="R150" i="11"/>
  <c r="O150" i="11"/>
  <c r="P150" i="11"/>
  <c r="N150" i="11"/>
  <c r="U149" i="11"/>
  <c r="T149" i="11"/>
  <c r="R149" i="11"/>
  <c r="O149" i="11"/>
  <c r="P149" i="11"/>
  <c r="N149" i="11"/>
  <c r="U148" i="11"/>
  <c r="T148" i="11"/>
  <c r="R148" i="11"/>
  <c r="O148" i="11"/>
  <c r="P148" i="11"/>
  <c r="N148" i="11"/>
  <c r="U147" i="11"/>
  <c r="T147" i="11"/>
  <c r="R147" i="11"/>
  <c r="O147" i="11"/>
  <c r="P147" i="11"/>
  <c r="N147" i="11"/>
  <c r="U146" i="11"/>
  <c r="T146" i="11"/>
  <c r="R146" i="11"/>
  <c r="O146" i="11"/>
  <c r="P146" i="11"/>
  <c r="N146" i="11"/>
  <c r="U145" i="11"/>
  <c r="T145" i="11"/>
  <c r="R145" i="11"/>
  <c r="O145" i="11"/>
  <c r="P145" i="11"/>
  <c r="N145" i="11"/>
  <c r="U144" i="11"/>
  <c r="T144" i="11"/>
  <c r="R144" i="11"/>
  <c r="O144" i="11"/>
  <c r="P144" i="11"/>
  <c r="N144" i="11"/>
  <c r="U143" i="11"/>
  <c r="T143" i="11"/>
  <c r="R143" i="11"/>
  <c r="O143" i="11"/>
  <c r="P143" i="11"/>
  <c r="N143" i="11"/>
  <c r="U142" i="11"/>
  <c r="T142" i="11"/>
  <c r="R142" i="11"/>
  <c r="O142" i="11"/>
  <c r="P142" i="11"/>
  <c r="N142" i="11"/>
  <c r="U141" i="11"/>
  <c r="T141" i="11"/>
  <c r="R141" i="11"/>
  <c r="O141" i="11"/>
  <c r="P141" i="11"/>
  <c r="N141" i="11"/>
  <c r="U140" i="11"/>
  <c r="T140" i="11"/>
  <c r="R140" i="11"/>
  <c r="O140" i="11"/>
  <c r="P140" i="11"/>
  <c r="N140" i="11"/>
  <c r="U139" i="11"/>
  <c r="T139" i="11"/>
  <c r="R139" i="11"/>
  <c r="O139" i="11"/>
  <c r="P139" i="11"/>
  <c r="N139" i="11"/>
  <c r="U138" i="11"/>
  <c r="T138" i="11"/>
  <c r="R138" i="11"/>
  <c r="O138" i="11"/>
  <c r="P138" i="11"/>
  <c r="N138" i="11"/>
  <c r="U137" i="11"/>
  <c r="T137" i="11"/>
  <c r="R137" i="11"/>
  <c r="O137" i="11"/>
  <c r="P137" i="11"/>
  <c r="N137" i="11"/>
  <c r="U136" i="11"/>
  <c r="T136" i="11"/>
  <c r="R136" i="11"/>
  <c r="O136" i="11"/>
  <c r="P136" i="11"/>
  <c r="N136" i="11"/>
  <c r="U135" i="11"/>
  <c r="T135" i="11"/>
  <c r="R135" i="11"/>
  <c r="O135" i="11"/>
  <c r="P135" i="11"/>
  <c r="N135" i="11"/>
  <c r="U134" i="11"/>
  <c r="T134" i="11"/>
  <c r="R134" i="11"/>
  <c r="O134" i="11"/>
  <c r="P134" i="11"/>
  <c r="N134" i="11"/>
  <c r="U133" i="11"/>
  <c r="T133" i="11"/>
  <c r="R133" i="11"/>
  <c r="O133" i="11"/>
  <c r="P133" i="11"/>
  <c r="N133" i="11"/>
  <c r="U132" i="11"/>
  <c r="T132" i="11"/>
  <c r="R132" i="11"/>
  <c r="O132" i="11"/>
  <c r="P132" i="11"/>
  <c r="N132" i="11"/>
  <c r="U131" i="11"/>
  <c r="T131" i="11"/>
  <c r="R131" i="11"/>
  <c r="O131" i="11"/>
  <c r="P131" i="11"/>
  <c r="N131" i="11"/>
  <c r="U130" i="11"/>
  <c r="T130" i="11"/>
  <c r="R130" i="11"/>
  <c r="O130" i="11"/>
  <c r="P130" i="11"/>
  <c r="N130" i="11"/>
  <c r="U129" i="11"/>
  <c r="T129" i="11"/>
  <c r="R129" i="11"/>
  <c r="O129" i="11"/>
  <c r="P129" i="11"/>
  <c r="N129" i="11"/>
  <c r="U128" i="11"/>
  <c r="T128" i="11"/>
  <c r="R128" i="11"/>
  <c r="O128" i="11"/>
  <c r="P128" i="11"/>
  <c r="N128" i="11"/>
  <c r="U127" i="11"/>
  <c r="T127" i="11"/>
  <c r="R127" i="11"/>
  <c r="O127" i="11"/>
  <c r="P127" i="11"/>
  <c r="N127" i="11"/>
  <c r="U126" i="11"/>
  <c r="T126" i="11"/>
  <c r="R126" i="11"/>
  <c r="O126" i="11"/>
  <c r="P126" i="11"/>
  <c r="N126" i="11"/>
  <c r="U125" i="11"/>
  <c r="T125" i="11"/>
  <c r="R125" i="11"/>
  <c r="O125" i="11"/>
  <c r="P125" i="11"/>
  <c r="N125" i="11"/>
  <c r="U124" i="11"/>
  <c r="T124" i="11"/>
  <c r="R124" i="11"/>
  <c r="O124" i="11"/>
  <c r="P124" i="11"/>
  <c r="N124" i="11"/>
  <c r="U123" i="11"/>
  <c r="T123" i="11"/>
  <c r="R123" i="11"/>
  <c r="O123" i="11"/>
  <c r="P123" i="11"/>
  <c r="N123" i="11"/>
  <c r="U122" i="11"/>
  <c r="T122" i="11"/>
  <c r="R122" i="11"/>
  <c r="O122" i="11"/>
  <c r="P122" i="11"/>
  <c r="N122" i="11"/>
  <c r="U121" i="11"/>
  <c r="T121" i="11"/>
  <c r="R121" i="11"/>
  <c r="O121" i="11"/>
  <c r="P121" i="11"/>
  <c r="N121" i="11"/>
  <c r="U120" i="11"/>
  <c r="T120" i="11"/>
  <c r="R120" i="11"/>
  <c r="O120" i="11"/>
  <c r="P120" i="11"/>
  <c r="N120" i="11"/>
  <c r="U119" i="11"/>
  <c r="T119" i="11"/>
  <c r="R119" i="11"/>
  <c r="O119" i="11"/>
  <c r="P119" i="11"/>
  <c r="N119" i="11"/>
  <c r="U118" i="11"/>
  <c r="T118" i="11"/>
  <c r="R118" i="11"/>
  <c r="O118" i="11"/>
  <c r="P118" i="11"/>
  <c r="N118" i="11"/>
  <c r="U117" i="11"/>
  <c r="T117" i="11"/>
  <c r="R117" i="11"/>
  <c r="O117" i="11"/>
  <c r="P117" i="11"/>
  <c r="N117" i="11"/>
  <c r="U116" i="11"/>
  <c r="T116" i="11"/>
  <c r="R116" i="11"/>
  <c r="O116" i="11"/>
  <c r="P116" i="11"/>
  <c r="N116" i="11"/>
  <c r="U115" i="11"/>
  <c r="T115" i="11"/>
  <c r="R115" i="11"/>
  <c r="O115" i="11"/>
  <c r="P115" i="11"/>
  <c r="N115" i="11"/>
  <c r="U114" i="11"/>
  <c r="T114" i="11"/>
  <c r="R114" i="11"/>
  <c r="O114" i="11"/>
  <c r="P114" i="11"/>
  <c r="N114" i="11"/>
  <c r="U113" i="11"/>
  <c r="T113" i="11"/>
  <c r="R113" i="11"/>
  <c r="O113" i="11"/>
  <c r="P113" i="11"/>
  <c r="N113" i="11"/>
  <c r="U112" i="11"/>
  <c r="T112" i="11"/>
  <c r="R112" i="11"/>
  <c r="O112" i="11"/>
  <c r="P112" i="11"/>
  <c r="N112" i="11"/>
  <c r="U111" i="11"/>
  <c r="T111" i="11"/>
  <c r="R111" i="11"/>
  <c r="O111" i="11"/>
  <c r="P111" i="11"/>
  <c r="N111" i="11"/>
  <c r="U110" i="11"/>
  <c r="T110" i="11"/>
  <c r="R110" i="11"/>
  <c r="O110" i="11"/>
  <c r="P110" i="11"/>
  <c r="N110" i="11"/>
  <c r="U109" i="11"/>
  <c r="T109" i="11"/>
  <c r="R109" i="11"/>
  <c r="O109" i="11"/>
  <c r="P109" i="11"/>
  <c r="N109" i="11"/>
  <c r="U108" i="11"/>
  <c r="T108" i="11"/>
  <c r="R108" i="11"/>
  <c r="O108" i="11"/>
  <c r="P108" i="11"/>
  <c r="N108" i="11"/>
  <c r="U107" i="11"/>
  <c r="T107" i="11"/>
  <c r="R107" i="11"/>
  <c r="O107" i="11"/>
  <c r="P107" i="11"/>
  <c r="N107" i="11"/>
  <c r="U106" i="11"/>
  <c r="T106" i="11"/>
  <c r="R106" i="11"/>
  <c r="O106" i="11"/>
  <c r="P106" i="11"/>
  <c r="N106" i="11"/>
  <c r="U105" i="11"/>
  <c r="T105" i="11"/>
  <c r="R105" i="11"/>
  <c r="O105" i="11"/>
  <c r="P105" i="11"/>
  <c r="N105" i="11"/>
  <c r="U104" i="11"/>
  <c r="T104" i="11"/>
  <c r="R104" i="11"/>
  <c r="O104" i="11"/>
  <c r="P104" i="11"/>
  <c r="N104" i="11"/>
  <c r="U103" i="11"/>
  <c r="T103" i="11"/>
  <c r="R103" i="11"/>
  <c r="O103" i="11"/>
  <c r="P103" i="11"/>
  <c r="N103" i="11"/>
  <c r="U102" i="11"/>
  <c r="T102" i="11"/>
  <c r="R102" i="11"/>
  <c r="O102" i="11"/>
  <c r="P102" i="11"/>
  <c r="N102" i="11"/>
  <c r="U101" i="11"/>
  <c r="T101" i="11"/>
  <c r="R101" i="11"/>
  <c r="O101" i="11"/>
  <c r="P101" i="11"/>
  <c r="N101" i="11"/>
  <c r="U100" i="11"/>
  <c r="T100" i="11"/>
  <c r="R100" i="11"/>
  <c r="O100" i="11"/>
  <c r="P100" i="11"/>
  <c r="N100" i="11"/>
  <c r="U99" i="11"/>
  <c r="T99" i="11"/>
  <c r="R99" i="11"/>
  <c r="O99" i="11"/>
  <c r="P99" i="11"/>
  <c r="N99" i="11"/>
  <c r="U98" i="11"/>
  <c r="T98" i="11"/>
  <c r="R98" i="11"/>
  <c r="O98" i="11"/>
  <c r="P98" i="11"/>
  <c r="N98" i="11"/>
  <c r="U97" i="11"/>
  <c r="T97" i="11"/>
  <c r="R97" i="11"/>
  <c r="O97" i="11"/>
  <c r="P97" i="11"/>
  <c r="N97" i="11"/>
  <c r="U96" i="11"/>
  <c r="T96" i="11"/>
  <c r="R96" i="11"/>
  <c r="O96" i="11"/>
  <c r="P96" i="11"/>
  <c r="N96" i="11"/>
  <c r="U95" i="11"/>
  <c r="T95" i="11"/>
  <c r="R95" i="11"/>
  <c r="O95" i="11"/>
  <c r="P95" i="11"/>
  <c r="N95" i="11"/>
  <c r="U94" i="11"/>
  <c r="T94" i="11"/>
  <c r="R94" i="11"/>
  <c r="O94" i="11"/>
  <c r="P94" i="11"/>
  <c r="N94" i="11"/>
  <c r="U93" i="11"/>
  <c r="T93" i="11"/>
  <c r="R93" i="11"/>
  <c r="O93" i="11"/>
  <c r="P93" i="11"/>
  <c r="N93" i="11"/>
  <c r="U92" i="11"/>
  <c r="T92" i="11"/>
  <c r="R92" i="11"/>
  <c r="O92" i="11"/>
  <c r="P92" i="11"/>
  <c r="N92" i="11"/>
  <c r="U91" i="11"/>
  <c r="T91" i="11"/>
  <c r="R91" i="11"/>
  <c r="O91" i="11"/>
  <c r="P91" i="11"/>
  <c r="N91" i="11"/>
  <c r="U90" i="11"/>
  <c r="T90" i="11"/>
  <c r="R90" i="11"/>
  <c r="O90" i="11"/>
  <c r="P90" i="11"/>
  <c r="N90" i="11"/>
  <c r="U89" i="11"/>
  <c r="T89" i="11"/>
  <c r="R89" i="11"/>
  <c r="O89" i="11"/>
  <c r="P89" i="11"/>
  <c r="N89" i="11"/>
  <c r="U88" i="11"/>
  <c r="T88" i="11"/>
  <c r="R88" i="11"/>
  <c r="O88" i="11"/>
  <c r="P88" i="11"/>
  <c r="N88" i="11"/>
  <c r="U87" i="11"/>
  <c r="T87" i="11"/>
  <c r="R87" i="11"/>
  <c r="O87" i="11"/>
  <c r="P87" i="11"/>
  <c r="N87" i="11"/>
  <c r="U86" i="11"/>
  <c r="T86" i="11"/>
  <c r="R86" i="11"/>
  <c r="O86" i="11"/>
  <c r="P86" i="11"/>
  <c r="N86" i="11"/>
  <c r="U85" i="11"/>
  <c r="T85" i="11"/>
  <c r="R85" i="11"/>
  <c r="O85" i="11"/>
  <c r="P85" i="11"/>
  <c r="N85" i="11"/>
  <c r="U84" i="11"/>
  <c r="T84" i="11"/>
  <c r="R84" i="11"/>
  <c r="O84" i="11"/>
  <c r="P84" i="11"/>
  <c r="N84" i="11"/>
  <c r="U83" i="11"/>
  <c r="T83" i="11"/>
  <c r="R83" i="11"/>
  <c r="O83" i="11"/>
  <c r="P83" i="11"/>
  <c r="N83" i="11"/>
  <c r="U82" i="11"/>
  <c r="T82" i="11"/>
  <c r="R82" i="11"/>
  <c r="O82" i="11"/>
  <c r="P82" i="11"/>
  <c r="N82" i="11"/>
  <c r="U81" i="11"/>
  <c r="T81" i="11"/>
  <c r="R81" i="11"/>
  <c r="O81" i="11"/>
  <c r="P81" i="11"/>
  <c r="N81" i="11"/>
  <c r="U80" i="11"/>
  <c r="T80" i="11"/>
  <c r="R80" i="11"/>
  <c r="O80" i="11"/>
  <c r="P80" i="11"/>
  <c r="N80" i="11"/>
  <c r="U79" i="11"/>
  <c r="T79" i="11"/>
  <c r="R79" i="11"/>
  <c r="O79" i="11"/>
  <c r="P79" i="11"/>
  <c r="N79" i="11"/>
  <c r="U78" i="11"/>
  <c r="T78" i="11"/>
  <c r="R78" i="11"/>
  <c r="O78" i="11"/>
  <c r="P78" i="11"/>
  <c r="N78" i="11"/>
  <c r="U77" i="11"/>
  <c r="T77" i="11"/>
  <c r="R77" i="11"/>
  <c r="O77" i="11"/>
  <c r="P77" i="11"/>
  <c r="N77" i="11"/>
  <c r="U76" i="11"/>
  <c r="T76" i="11"/>
  <c r="R76" i="11"/>
  <c r="O76" i="11"/>
  <c r="P76" i="11"/>
  <c r="N76" i="11"/>
  <c r="U75" i="11"/>
  <c r="T75" i="11"/>
  <c r="R75" i="11"/>
  <c r="O75" i="11"/>
  <c r="P75" i="11"/>
  <c r="N75" i="11"/>
  <c r="U74" i="11"/>
  <c r="T74" i="11"/>
  <c r="R74" i="11"/>
  <c r="O74" i="11"/>
  <c r="P74" i="11"/>
  <c r="N74" i="11"/>
  <c r="U73" i="11"/>
  <c r="T73" i="11"/>
  <c r="R73" i="11"/>
  <c r="O73" i="11"/>
  <c r="P73" i="11"/>
  <c r="N73" i="11"/>
  <c r="U72" i="11"/>
  <c r="T72" i="11"/>
  <c r="R72" i="11"/>
  <c r="O72" i="11"/>
  <c r="P72" i="11"/>
  <c r="N72" i="11"/>
  <c r="U71" i="11"/>
  <c r="T71" i="11"/>
  <c r="R71" i="11"/>
  <c r="O71" i="11"/>
  <c r="P71" i="11"/>
  <c r="N71" i="11"/>
  <c r="U70" i="11"/>
  <c r="T70" i="11"/>
  <c r="R70" i="11"/>
  <c r="O70" i="11"/>
  <c r="P70" i="11"/>
  <c r="N70" i="11"/>
  <c r="U69" i="11"/>
  <c r="T69" i="11"/>
  <c r="R69" i="11"/>
  <c r="O69" i="11"/>
  <c r="P69" i="11"/>
  <c r="N69" i="11"/>
  <c r="U68" i="11"/>
  <c r="T68" i="11"/>
  <c r="R68" i="11"/>
  <c r="O68" i="11"/>
  <c r="P68" i="11"/>
  <c r="N68" i="11"/>
  <c r="U67" i="11"/>
  <c r="T67" i="11"/>
  <c r="R67" i="11"/>
  <c r="O67" i="11"/>
  <c r="P67" i="11"/>
  <c r="N67" i="11"/>
  <c r="U66" i="11"/>
  <c r="T66" i="11"/>
  <c r="R66" i="11"/>
  <c r="O66" i="11"/>
  <c r="P66" i="11"/>
  <c r="N66" i="11"/>
  <c r="U65" i="11"/>
  <c r="T65" i="11"/>
  <c r="R65" i="11"/>
  <c r="O65" i="11"/>
  <c r="P65" i="11"/>
  <c r="N65" i="11"/>
  <c r="U64" i="11"/>
  <c r="T64" i="11"/>
  <c r="R64" i="11"/>
  <c r="O64" i="11"/>
  <c r="P64" i="11"/>
  <c r="N64" i="11"/>
  <c r="U63" i="11"/>
  <c r="T63" i="11"/>
  <c r="R63" i="11"/>
  <c r="O63" i="11"/>
  <c r="P63" i="11"/>
  <c r="N63" i="11"/>
  <c r="U62" i="11"/>
  <c r="T62" i="11"/>
  <c r="R62" i="11"/>
  <c r="O62" i="11"/>
  <c r="P62" i="11"/>
  <c r="N62" i="11"/>
  <c r="U61" i="11"/>
  <c r="T61" i="11"/>
  <c r="R61" i="11"/>
  <c r="O61" i="11"/>
  <c r="P61" i="11"/>
  <c r="N61" i="11"/>
  <c r="U60" i="11"/>
  <c r="T60" i="11"/>
  <c r="R60" i="11"/>
  <c r="O60" i="11"/>
  <c r="P60" i="11"/>
  <c r="N60" i="11"/>
  <c r="U59" i="11"/>
  <c r="T59" i="11"/>
  <c r="R59" i="11"/>
  <c r="O59" i="11"/>
  <c r="P59" i="11"/>
  <c r="N59" i="11"/>
  <c r="U58" i="11"/>
  <c r="T58" i="11"/>
  <c r="R58" i="11"/>
  <c r="O58" i="11"/>
  <c r="P58" i="11"/>
  <c r="N58" i="11"/>
  <c r="U57" i="11"/>
  <c r="T57" i="11"/>
  <c r="R57" i="11"/>
  <c r="O57" i="11"/>
  <c r="P57" i="11"/>
  <c r="N57" i="11"/>
  <c r="U56" i="11"/>
  <c r="T56" i="11"/>
  <c r="R56" i="11"/>
  <c r="O56" i="11"/>
  <c r="P56" i="11"/>
  <c r="N56" i="11"/>
  <c r="U55" i="11"/>
  <c r="T55" i="11"/>
  <c r="R55" i="11"/>
  <c r="O55" i="11"/>
  <c r="P55" i="11"/>
  <c r="N55" i="11"/>
  <c r="U54" i="11"/>
  <c r="T54" i="11"/>
  <c r="R54" i="11"/>
  <c r="O54" i="11"/>
  <c r="P54" i="11"/>
  <c r="N54" i="11"/>
  <c r="U53" i="11"/>
  <c r="T53" i="11"/>
  <c r="R53" i="11"/>
  <c r="O53" i="11"/>
  <c r="P53" i="11"/>
  <c r="N53" i="11"/>
  <c r="U52" i="11"/>
  <c r="T52" i="11"/>
  <c r="R52" i="11"/>
  <c r="O52" i="11"/>
  <c r="P52" i="11"/>
  <c r="N52" i="11"/>
  <c r="U51" i="11"/>
  <c r="T51" i="11"/>
  <c r="R51" i="11"/>
  <c r="O51" i="11"/>
  <c r="P51" i="11"/>
  <c r="N51" i="11"/>
  <c r="U50" i="11"/>
  <c r="T50" i="11"/>
  <c r="R50" i="11"/>
  <c r="O50" i="11"/>
  <c r="P50" i="11"/>
  <c r="N50" i="11"/>
  <c r="U49" i="11"/>
  <c r="T49" i="11"/>
  <c r="R49" i="11"/>
  <c r="O49" i="11"/>
  <c r="P49" i="11"/>
  <c r="N49" i="11"/>
  <c r="U48" i="11"/>
  <c r="T48" i="11"/>
  <c r="R48" i="11"/>
  <c r="O48" i="11"/>
  <c r="P48" i="11"/>
  <c r="N48" i="11"/>
  <c r="U47" i="11"/>
  <c r="T47" i="11"/>
  <c r="R47" i="11"/>
  <c r="O47" i="11"/>
  <c r="P47" i="11"/>
  <c r="N47" i="11"/>
  <c r="U46" i="11"/>
  <c r="T46" i="11"/>
  <c r="R46" i="11"/>
  <c r="O46" i="11"/>
  <c r="P46" i="11"/>
  <c r="N46" i="11"/>
  <c r="U45" i="11"/>
  <c r="T45" i="11"/>
  <c r="R45" i="11"/>
  <c r="O45" i="11"/>
  <c r="P45" i="11"/>
  <c r="N45" i="11"/>
  <c r="U44" i="11"/>
  <c r="T44" i="11"/>
  <c r="R44" i="11"/>
  <c r="O44" i="11"/>
  <c r="P44" i="11"/>
  <c r="N44" i="11"/>
  <c r="U43" i="11"/>
  <c r="T43" i="11"/>
  <c r="R43" i="11"/>
  <c r="O43" i="11"/>
  <c r="P43" i="11"/>
  <c r="N43" i="11"/>
  <c r="V42" i="11"/>
  <c r="U42" i="11"/>
  <c r="T42" i="11"/>
  <c r="R42" i="11"/>
  <c r="O42" i="11"/>
  <c r="P42" i="11"/>
  <c r="N42" i="11"/>
  <c r="V41" i="11"/>
  <c r="U41" i="11"/>
  <c r="T41" i="11"/>
  <c r="R41" i="11"/>
  <c r="O41" i="11"/>
  <c r="P41" i="11"/>
  <c r="N41" i="11"/>
  <c r="U40" i="11"/>
  <c r="T40" i="11"/>
  <c r="R40" i="11"/>
  <c r="O40" i="11"/>
  <c r="P40" i="11"/>
  <c r="N40" i="11"/>
  <c r="U39" i="11"/>
  <c r="T39" i="11"/>
  <c r="R39" i="11"/>
  <c r="O39" i="11"/>
  <c r="P39" i="11"/>
  <c r="N39" i="11"/>
  <c r="U38" i="11"/>
  <c r="T38" i="11"/>
  <c r="R38" i="11"/>
  <c r="O38" i="11"/>
  <c r="P38" i="11"/>
  <c r="N38" i="11"/>
  <c r="V37" i="11"/>
  <c r="U37" i="11"/>
  <c r="T37" i="11"/>
  <c r="R37" i="11"/>
  <c r="O37" i="11"/>
  <c r="P37" i="11"/>
  <c r="N37" i="11"/>
  <c r="V36" i="11"/>
  <c r="U36" i="11"/>
  <c r="T36" i="11"/>
  <c r="R36" i="11"/>
  <c r="O36" i="11"/>
  <c r="P36" i="11"/>
  <c r="N36" i="11"/>
  <c r="V35" i="11"/>
  <c r="U35" i="11"/>
  <c r="T35" i="11"/>
  <c r="R35" i="11"/>
  <c r="O35" i="11"/>
  <c r="P35" i="11"/>
  <c r="N35" i="11"/>
  <c r="V34" i="11"/>
  <c r="U34" i="11"/>
  <c r="T34" i="11"/>
  <c r="R34" i="11"/>
  <c r="O34" i="11"/>
  <c r="P34" i="11"/>
  <c r="N34" i="11"/>
  <c r="V33" i="11"/>
  <c r="U33" i="11"/>
  <c r="T33" i="11"/>
  <c r="R33" i="11"/>
  <c r="O33" i="11"/>
  <c r="P33" i="11"/>
  <c r="N33" i="11"/>
  <c r="V32" i="11"/>
  <c r="U32" i="11"/>
  <c r="T32" i="11"/>
  <c r="R32" i="11"/>
  <c r="O32" i="11"/>
  <c r="P32" i="11"/>
  <c r="N32" i="11"/>
  <c r="V31" i="11"/>
  <c r="U31" i="11"/>
  <c r="T31" i="11"/>
  <c r="R31" i="11"/>
  <c r="O31" i="11"/>
  <c r="P31" i="11"/>
  <c r="N31" i="11"/>
  <c r="V30" i="11"/>
  <c r="U30" i="11"/>
  <c r="T30" i="11"/>
  <c r="R30" i="11"/>
  <c r="O30" i="11"/>
  <c r="P30" i="11"/>
  <c r="N30" i="11"/>
  <c r="V29" i="11"/>
  <c r="U29" i="11"/>
  <c r="T29" i="11"/>
  <c r="R29" i="11"/>
  <c r="O29" i="11"/>
  <c r="P29" i="11"/>
  <c r="N29" i="11"/>
  <c r="V28" i="11"/>
  <c r="U28" i="11"/>
  <c r="T28" i="11"/>
  <c r="R28" i="11"/>
  <c r="O28" i="11"/>
  <c r="P28" i="11"/>
  <c r="N28" i="11"/>
  <c r="V27" i="11"/>
  <c r="U27" i="11"/>
  <c r="T27" i="11"/>
  <c r="R27" i="11"/>
  <c r="O27" i="11"/>
  <c r="P27" i="11"/>
  <c r="N27" i="11"/>
  <c r="V26" i="11"/>
  <c r="U26" i="11"/>
  <c r="T26" i="11"/>
  <c r="R26" i="11"/>
  <c r="O26" i="11"/>
  <c r="P26" i="11"/>
  <c r="N26" i="11"/>
  <c r="V25" i="11"/>
  <c r="U25" i="11"/>
  <c r="T25" i="11"/>
  <c r="R25" i="11"/>
  <c r="O25" i="11"/>
  <c r="P25" i="11"/>
  <c r="N25" i="11"/>
  <c r="V24" i="11"/>
  <c r="U24" i="11"/>
  <c r="T24" i="11"/>
  <c r="R24" i="11"/>
  <c r="O24" i="11"/>
  <c r="P24" i="11"/>
  <c r="N24" i="11"/>
  <c r="V23" i="11"/>
  <c r="U23" i="11"/>
  <c r="T23" i="11"/>
  <c r="R23" i="11"/>
  <c r="O23" i="11"/>
  <c r="P23" i="11"/>
  <c r="N23" i="11"/>
  <c r="V22" i="11"/>
  <c r="U22" i="11"/>
  <c r="T22" i="11"/>
  <c r="R22" i="11"/>
  <c r="O22" i="11"/>
  <c r="P22" i="11"/>
  <c r="N22" i="11"/>
  <c r="V21" i="11"/>
  <c r="U21" i="11"/>
  <c r="T21" i="11"/>
  <c r="R21" i="11"/>
  <c r="O21" i="11"/>
  <c r="P21" i="11"/>
  <c r="N21" i="11"/>
  <c r="V20" i="11"/>
  <c r="U20" i="11"/>
  <c r="T20" i="11"/>
  <c r="R20" i="11"/>
  <c r="O20" i="11"/>
  <c r="P20" i="11"/>
  <c r="N20" i="11"/>
  <c r="V19" i="11"/>
  <c r="U19" i="11"/>
  <c r="T19" i="11"/>
  <c r="R19" i="11"/>
  <c r="O19" i="11"/>
  <c r="P19" i="11"/>
  <c r="N19" i="11"/>
  <c r="V18" i="11"/>
  <c r="U18" i="11"/>
  <c r="T18" i="11"/>
  <c r="R18" i="11"/>
  <c r="O18" i="11"/>
  <c r="P18" i="11"/>
  <c r="N18" i="11"/>
  <c r="V17" i="11"/>
  <c r="U17" i="11"/>
  <c r="T17" i="11"/>
  <c r="R17" i="11"/>
  <c r="O17" i="11"/>
  <c r="P17" i="11"/>
  <c r="N17" i="11"/>
  <c r="V16" i="11"/>
  <c r="U16" i="11"/>
  <c r="T16" i="11"/>
  <c r="R16" i="11"/>
  <c r="O16" i="11"/>
  <c r="P16" i="11"/>
  <c r="N16" i="11"/>
  <c r="V15" i="11"/>
  <c r="U15" i="11"/>
  <c r="T15" i="11"/>
  <c r="R15" i="11"/>
  <c r="O15" i="11"/>
  <c r="P15" i="11"/>
  <c r="N15" i="11"/>
  <c r="V14" i="11"/>
  <c r="U14" i="11"/>
  <c r="T14" i="11"/>
  <c r="R14" i="11"/>
  <c r="O14" i="11"/>
  <c r="P14" i="11"/>
  <c r="N14" i="11"/>
  <c r="V13" i="11"/>
  <c r="U13" i="11"/>
  <c r="T13" i="11"/>
  <c r="R13" i="11"/>
  <c r="O13" i="11"/>
  <c r="P13" i="11"/>
  <c r="N13" i="11"/>
  <c r="V12" i="11"/>
  <c r="U12" i="11"/>
  <c r="T12" i="11"/>
  <c r="R12" i="11"/>
  <c r="O12" i="11"/>
  <c r="P12" i="11"/>
  <c r="N12" i="11"/>
  <c r="V11" i="11"/>
  <c r="U11" i="11"/>
  <c r="T11" i="11"/>
  <c r="R11" i="11"/>
  <c r="O11" i="11"/>
  <c r="P11" i="11"/>
  <c r="N11" i="11"/>
  <c r="V10" i="11"/>
  <c r="U10" i="11"/>
  <c r="T10" i="11"/>
  <c r="R10" i="11"/>
  <c r="O10" i="11"/>
  <c r="P10" i="11"/>
  <c r="N10" i="11"/>
  <c r="V9" i="11"/>
  <c r="U9" i="11"/>
  <c r="T9" i="11"/>
  <c r="R9" i="11"/>
  <c r="O9" i="11"/>
  <c r="P9" i="11"/>
  <c r="N9" i="11"/>
  <c r="V8" i="11"/>
  <c r="U8" i="11"/>
  <c r="T8" i="11"/>
  <c r="R8" i="11"/>
  <c r="O8" i="11"/>
  <c r="P8" i="11"/>
  <c r="N8" i="11"/>
  <c r="V7" i="11"/>
  <c r="U7" i="11"/>
  <c r="T7" i="11"/>
  <c r="R7" i="11"/>
  <c r="O7" i="11"/>
  <c r="P7" i="11"/>
  <c r="N7" i="11"/>
  <c r="M157" i="11"/>
  <c r="M197" i="11"/>
  <c r="M213" i="11"/>
  <c r="M221" i="11"/>
  <c r="M63" i="11"/>
  <c r="M71" i="11"/>
  <c r="M103" i="11"/>
  <c r="M291" i="11"/>
  <c r="M267" i="11"/>
  <c r="M251" i="11"/>
  <c r="M243" i="11"/>
  <c r="M65" i="11"/>
  <c r="M129" i="11"/>
  <c r="M257" i="11"/>
  <c r="M125" i="11"/>
  <c r="M133" i="11"/>
  <c r="M261" i="11"/>
  <c r="M245" i="11"/>
  <c r="M226" i="11"/>
  <c r="M122" i="11"/>
  <c r="M138" i="11"/>
  <c r="M186" i="11"/>
  <c r="M288" i="11"/>
  <c r="M272" i="11"/>
  <c r="M264" i="11"/>
  <c r="M240" i="11"/>
  <c r="M232" i="11"/>
  <c r="M10" i="11"/>
  <c r="M14" i="11"/>
  <c r="M18" i="11"/>
  <c r="M22" i="11"/>
  <c r="M26" i="11"/>
  <c r="M30" i="11"/>
  <c r="M68" i="11"/>
  <c r="M294" i="11"/>
  <c r="M278" i="11"/>
  <c r="M270" i="11"/>
  <c r="M254" i="11"/>
  <c r="M252" i="11"/>
  <c r="M99" i="11"/>
  <c r="M279" i="11"/>
  <c r="M282" i="11"/>
  <c r="M259" i="11"/>
  <c r="M238" i="11"/>
  <c r="M235" i="11"/>
  <c r="M229" i="11"/>
  <c r="M286" i="11"/>
  <c r="M277" i="11"/>
  <c r="M274" i="11"/>
  <c r="M262" i="11"/>
  <c r="M250" i="11"/>
  <c r="M247" i="11"/>
  <c r="M289" i="11"/>
  <c r="M280" i="11"/>
  <c r="M253" i="11"/>
  <c r="M227" i="11"/>
  <c r="M25" i="11"/>
  <c r="M269" i="11"/>
  <c r="M242" i="11"/>
  <c r="M225" i="11"/>
  <c r="M164" i="11"/>
  <c r="M290" i="11"/>
  <c r="M284" i="11"/>
  <c r="M237" i="11"/>
  <c r="M234" i="11"/>
  <c r="M231" i="11"/>
  <c r="M228" i="11"/>
  <c r="M8" i="11"/>
  <c r="M131" i="11"/>
  <c r="M169" i="11"/>
  <c r="M185" i="11"/>
  <c r="M273" i="11"/>
  <c r="M263" i="11"/>
  <c r="M236" i="11"/>
  <c r="M112" i="11"/>
  <c r="M126" i="11"/>
  <c r="M148" i="11"/>
  <c r="M7" i="11"/>
  <c r="M11" i="11"/>
  <c r="M15" i="11"/>
  <c r="M19" i="11"/>
  <c r="M23" i="11"/>
  <c r="M93" i="11"/>
  <c r="M109" i="11"/>
  <c r="M58" i="11"/>
  <c r="M66" i="11"/>
  <c r="M74" i="11"/>
  <c r="M82" i="11"/>
  <c r="M90" i="11"/>
  <c r="M98" i="11"/>
  <c r="M106" i="11"/>
  <c r="M114" i="11"/>
  <c r="M128" i="11"/>
  <c r="M139" i="11"/>
  <c r="M287" i="11"/>
  <c r="M260" i="11"/>
  <c r="M233" i="11"/>
  <c r="M230" i="11"/>
  <c r="M160" i="11"/>
  <c r="M176" i="11"/>
  <c r="M281" i="11"/>
  <c r="M271" i="11"/>
  <c r="M244" i="11"/>
  <c r="M165" i="11"/>
  <c r="M173" i="11"/>
  <c r="M295" i="11"/>
  <c r="M285" i="11"/>
  <c r="M275" i="11"/>
  <c r="M268" i="11"/>
  <c r="M258" i="11"/>
  <c r="M248" i="11"/>
  <c r="M241" i="11"/>
  <c r="M146" i="11"/>
  <c r="M154" i="11"/>
  <c r="M162" i="11"/>
  <c r="M178" i="11"/>
  <c r="M224" i="11"/>
  <c r="M292" i="11"/>
  <c r="M265" i="11"/>
  <c r="M255" i="11"/>
  <c r="M12" i="11"/>
  <c r="M16" i="11"/>
  <c r="M20" i="11"/>
  <c r="M194" i="11"/>
  <c r="M210" i="11"/>
  <c r="M218" i="11"/>
  <c r="M293" i="11"/>
  <c r="M283" i="11"/>
  <c r="M276" i="11"/>
  <c r="M266" i="11"/>
  <c r="M256" i="11"/>
  <c r="M249" i="11"/>
  <c r="M246" i="11"/>
  <c r="M239" i="11"/>
  <c r="M203" i="11"/>
  <c r="M206" i="11"/>
  <c r="M222" i="11"/>
  <c r="M219" i="11"/>
  <c r="M170" i="11"/>
  <c r="M167" i="11"/>
  <c r="M202" i="11"/>
  <c r="M212" i="11"/>
  <c r="M215" i="11"/>
  <c r="M130" i="11"/>
  <c r="M144" i="11"/>
  <c r="M132" i="11"/>
  <c r="M141" i="11"/>
  <c r="M149" i="11"/>
  <c r="M117" i="11"/>
  <c r="M121" i="11"/>
  <c r="M102" i="11"/>
  <c r="M111" i="11"/>
  <c r="M87" i="11"/>
  <c r="M75" i="11"/>
  <c r="M85" i="11"/>
  <c r="M79" i="11"/>
  <c r="M61" i="11"/>
  <c r="M59" i="11"/>
  <c r="M50" i="11"/>
  <c r="M40" i="11"/>
  <c r="M49" i="11"/>
  <c r="M54" i="11"/>
  <c r="M27" i="11"/>
  <c r="M35" i="11"/>
  <c r="M31" i="11"/>
  <c r="M24" i="11"/>
  <c r="M41" i="11"/>
  <c r="M88" i="11"/>
  <c r="M97" i="11"/>
  <c r="M104" i="11"/>
  <c r="M120" i="11"/>
  <c r="M136" i="11"/>
  <c r="M152" i="11"/>
  <c r="M171" i="11"/>
  <c r="M174" i="11"/>
  <c r="M180" i="11"/>
  <c r="M183" i="11"/>
  <c r="M192" i="11"/>
  <c r="M201" i="11"/>
  <c r="M81" i="11"/>
  <c r="M91" i="11"/>
  <c r="M94" i="11"/>
  <c r="M100" i="11"/>
  <c r="M107" i="11"/>
  <c r="M110" i="11"/>
  <c r="M113" i="11"/>
  <c r="M123" i="11"/>
  <c r="M127" i="11"/>
  <c r="M142" i="11"/>
  <c r="M143" i="11"/>
  <c r="M145" i="11"/>
  <c r="M155" i="11"/>
  <c r="M158" i="11"/>
  <c r="M159" i="11"/>
  <c r="M161" i="11"/>
  <c r="M189" i="11"/>
  <c r="M195" i="11"/>
  <c r="M198" i="11"/>
  <c r="M204" i="11"/>
  <c r="M207" i="11"/>
  <c r="M216" i="11"/>
  <c r="M62" i="11"/>
  <c r="M78" i="11"/>
  <c r="M84" i="11"/>
  <c r="M116" i="11"/>
  <c r="M44" i="11"/>
  <c r="M47" i="11"/>
  <c r="M179" i="11"/>
  <c r="M182" i="11"/>
  <c r="M188" i="11"/>
  <c r="M191" i="11"/>
  <c r="M200" i="11"/>
  <c r="M209" i="11"/>
  <c r="M43" i="11"/>
  <c r="M46" i="11"/>
  <c r="M52" i="11"/>
  <c r="M39" i="11"/>
  <c r="M64" i="11"/>
  <c r="M83" i="11"/>
  <c r="M86" i="11"/>
  <c r="M89" i="11"/>
  <c r="M105" i="11"/>
  <c r="M115" i="11"/>
  <c r="M118" i="11"/>
  <c r="M119" i="11"/>
  <c r="M134" i="11"/>
  <c r="M135" i="11"/>
  <c r="M137" i="11"/>
  <c r="M147" i="11"/>
  <c r="M150" i="11"/>
  <c r="M151" i="11"/>
  <c r="M153" i="11"/>
  <c r="M163" i="11"/>
  <c r="M166" i="11"/>
  <c r="M172" i="11"/>
  <c r="M175" i="11"/>
  <c r="M184" i="11"/>
  <c r="M193" i="11"/>
  <c r="M57" i="11"/>
  <c r="M73" i="11"/>
  <c r="M92" i="11"/>
  <c r="M95" i="11"/>
  <c r="M108" i="11"/>
  <c r="M124" i="11"/>
  <c r="M140" i="11"/>
  <c r="M156" i="11"/>
  <c r="M181" i="11"/>
  <c r="M187" i="11"/>
  <c r="M190" i="11"/>
  <c r="M196" i="11"/>
  <c r="M199" i="11"/>
  <c r="M208" i="11"/>
  <c r="M217" i="11"/>
  <c r="M55" i="11"/>
  <c r="M60" i="11"/>
  <c r="M70" i="11"/>
  <c r="M76" i="11"/>
  <c r="M101" i="11"/>
  <c r="M168" i="11"/>
  <c r="M177" i="11"/>
  <c r="M205" i="11"/>
  <c r="M211" i="11"/>
  <c r="M214" i="11"/>
  <c r="M220" i="11"/>
  <c r="M223" i="11"/>
  <c r="M34" i="11"/>
  <c r="M38" i="11"/>
  <c r="M42" i="11"/>
  <c r="M53" i="11"/>
  <c r="M56" i="11"/>
  <c r="M67" i="11"/>
  <c r="M96" i="11"/>
  <c r="M77" i="11"/>
  <c r="M80" i="11"/>
  <c r="M29" i="11"/>
  <c r="M33" i="11"/>
  <c r="M37" i="11"/>
  <c r="M45" i="11"/>
  <c r="M48" i="11"/>
  <c r="M9" i="11"/>
  <c r="M13" i="11"/>
  <c r="M17" i="11"/>
  <c r="M21" i="11"/>
  <c r="M28" i="11"/>
  <c r="M32" i="11"/>
  <c r="M36" i="11"/>
  <c r="M51" i="11"/>
  <c r="M69" i="11"/>
  <c r="M72" i="11"/>
  <c r="L36"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7" i="1"/>
  <c r="P7" i="1"/>
  <c r="R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7" i="1"/>
  <c r="T7" i="1"/>
  <c r="U7" i="1"/>
  <c r="V7" i="1"/>
  <c r="R8" i="1"/>
  <c r="T8" i="1"/>
  <c r="U8" i="1"/>
  <c r="V8" i="1"/>
  <c r="R9" i="1"/>
  <c r="T9" i="1"/>
  <c r="U9" i="1"/>
  <c r="V9" i="1"/>
  <c r="R10" i="1"/>
  <c r="T10" i="1"/>
  <c r="U10" i="1"/>
  <c r="V10" i="1"/>
  <c r="R11" i="1"/>
  <c r="T11" i="1"/>
  <c r="U11" i="1"/>
  <c r="V11" i="1"/>
  <c r="R12" i="1"/>
  <c r="T12" i="1"/>
  <c r="U12" i="1"/>
  <c r="V12" i="1"/>
  <c r="R13" i="1"/>
  <c r="T13" i="1"/>
  <c r="U13" i="1"/>
  <c r="V13" i="1"/>
  <c r="R14" i="1"/>
  <c r="T14" i="1"/>
  <c r="U14" i="1"/>
  <c r="V14" i="1"/>
  <c r="R15" i="1"/>
  <c r="T15" i="1"/>
  <c r="U15" i="1"/>
  <c r="V15" i="1"/>
  <c r="R16" i="1"/>
  <c r="T16" i="1"/>
  <c r="U16" i="1"/>
  <c r="V16" i="1"/>
  <c r="R17" i="1"/>
  <c r="T17" i="1"/>
  <c r="U17" i="1"/>
  <c r="V17" i="1"/>
  <c r="R18" i="1"/>
  <c r="T18" i="1"/>
  <c r="U18" i="1"/>
  <c r="V18" i="1"/>
  <c r="R19" i="1"/>
  <c r="T19" i="1"/>
  <c r="U19" i="1"/>
  <c r="V19" i="1"/>
  <c r="R20" i="1"/>
  <c r="T20" i="1"/>
  <c r="U20" i="1"/>
  <c r="V20" i="1"/>
  <c r="R21" i="1"/>
  <c r="T21" i="1"/>
  <c r="U21" i="1"/>
  <c r="V21" i="1"/>
  <c r="R22" i="1"/>
  <c r="T22" i="1"/>
  <c r="U22" i="1"/>
  <c r="V22" i="1"/>
  <c r="R23" i="1"/>
  <c r="T23" i="1"/>
  <c r="U23" i="1"/>
  <c r="V23" i="1"/>
  <c r="U25" i="1"/>
  <c r="U26" i="1"/>
  <c r="U27" i="1"/>
  <c r="U28" i="1"/>
  <c r="U29" i="1"/>
  <c r="U30" i="1"/>
  <c r="U31" i="1"/>
  <c r="U32" i="1"/>
  <c r="U33" i="1"/>
  <c r="U34" i="1"/>
  <c r="U35" i="1"/>
  <c r="U36" i="1"/>
  <c r="U24" i="1"/>
  <c r="T36" i="1"/>
  <c r="T35" i="1"/>
  <c r="T34" i="1"/>
  <c r="T33" i="1"/>
  <c r="T32" i="1"/>
  <c r="T31" i="1"/>
  <c r="T30" i="1"/>
  <c r="T29" i="1"/>
  <c r="T28" i="1"/>
  <c r="T27" i="1"/>
  <c r="T26" i="1"/>
  <c r="T25" i="1"/>
  <c r="T24" i="1"/>
  <c r="M10" i="1" a="1"/>
  <c r="M10" i="1"/>
  <c r="M15" i="1" a="1"/>
  <c r="M15" i="1"/>
  <c r="M13" i="1" a="1"/>
  <c r="M13" i="1"/>
  <c r="M8" i="1" a="1"/>
  <c r="M8" i="1"/>
  <c r="M22" i="1" a="1"/>
  <c r="M22" i="1"/>
  <c r="M14" i="1" a="1"/>
  <c r="M14" i="1"/>
  <c r="M19" i="1" a="1"/>
  <c r="M19" i="1"/>
  <c r="M23" i="1" a="1"/>
  <c r="M23" i="1"/>
  <c r="M21" i="1" a="1"/>
  <c r="M21" i="1"/>
  <c r="M11" i="1" a="1"/>
  <c r="M11" i="1"/>
  <c r="M17" i="1" a="1"/>
  <c r="M17" i="1"/>
  <c r="M9" i="1" a="1"/>
  <c r="M9" i="1"/>
  <c r="M12" i="1" a="1"/>
  <c r="M12" i="1"/>
  <c r="M20" i="1" a="1"/>
  <c r="M20" i="1"/>
  <c r="M18" i="1" a="1"/>
  <c r="M18" i="1"/>
  <c r="M16" i="1" a="1"/>
  <c r="M16" i="1"/>
  <c r="M7" i="1" a="1"/>
  <c r="M7" i="1"/>
  <c r="V25" i="1"/>
  <c r="V26" i="1"/>
  <c r="V27" i="1"/>
  <c r="V28" i="1"/>
  <c r="V29" i="1"/>
  <c r="V30" i="1"/>
  <c r="V31" i="1"/>
  <c r="V32" i="1"/>
  <c r="V33" i="1"/>
  <c r="V34" i="1"/>
  <c r="V35" i="1"/>
  <c r="V36" i="1"/>
  <c r="V37" i="1"/>
  <c r="V38" i="1"/>
  <c r="V39" i="1"/>
  <c r="V24" i="1"/>
  <c r="R25" i="1"/>
  <c r="R26" i="1"/>
  <c r="R27" i="1"/>
  <c r="R28" i="1"/>
  <c r="R29" i="1"/>
  <c r="M29" i="1" a="1"/>
  <c r="M29" i="1"/>
  <c r="R30" i="1"/>
  <c r="M30" i="1" a="1"/>
  <c r="M30" i="1"/>
  <c r="R31" i="1"/>
  <c r="R32" i="1"/>
  <c r="R33" i="1"/>
  <c r="R34" i="1"/>
  <c r="R35" i="1"/>
  <c r="R36" i="1"/>
  <c r="R24" i="1"/>
  <c r="M27" i="1" a="1"/>
  <c r="M27" i="1"/>
  <c r="M35" i="1" a="1"/>
  <c r="M35" i="1"/>
  <c r="E56" i="3"/>
  <c r="D56" i="3"/>
  <c r="E54" i="3"/>
  <c r="D54" i="3"/>
  <c r="E53" i="3"/>
  <c r="D53" i="3"/>
  <c r="E52" i="3"/>
  <c r="D52" i="3"/>
  <c r="E51" i="3"/>
  <c r="D51" i="3"/>
  <c r="E50" i="3"/>
  <c r="D50" i="3"/>
  <c r="E47" i="3"/>
  <c r="D47" i="3"/>
  <c r="E41" i="3"/>
  <c r="D41" i="3"/>
  <c r="E40" i="3"/>
  <c r="D40" i="3"/>
  <c r="E37" i="3"/>
  <c r="D37" i="3"/>
  <c r="E36" i="3"/>
  <c r="D36" i="3"/>
  <c r="E34" i="3"/>
  <c r="D34" i="3"/>
  <c r="E33" i="3"/>
  <c r="D33" i="3"/>
  <c r="E32" i="3"/>
  <c r="D32" i="3"/>
  <c r="E29" i="3"/>
  <c r="D29" i="3"/>
  <c r="E28" i="3"/>
  <c r="D28" i="3"/>
  <c r="E27" i="3"/>
  <c r="D27" i="3"/>
  <c r="E25" i="3"/>
  <c r="D25" i="3"/>
  <c r="E19" i="3"/>
  <c r="D19" i="3"/>
  <c r="E15" i="3"/>
  <c r="D15" i="3"/>
  <c r="A15" i="3"/>
  <c r="E14" i="3"/>
  <c r="D14" i="3"/>
  <c r="E13" i="3"/>
  <c r="D13" i="3"/>
  <c r="A13" i="3"/>
  <c r="E12" i="3"/>
  <c r="D12" i="3"/>
  <c r="A12" i="3"/>
  <c r="E10" i="3"/>
  <c r="D10" i="3"/>
  <c r="E9" i="3"/>
  <c r="D9" i="3"/>
  <c r="E7" i="3"/>
  <c r="D7" i="3"/>
  <c r="E6" i="3"/>
  <c r="D6" i="3"/>
  <c r="E4" i="3"/>
  <c r="D4" i="3"/>
  <c r="E2" i="3"/>
  <c r="D2" i="3"/>
  <c r="A2" i="3"/>
  <c r="M36" i="1" a="1"/>
  <c r="M36" i="1"/>
  <c r="M31" i="1" a="1"/>
  <c r="M31" i="1"/>
  <c r="M34" i="1" a="1"/>
  <c r="M34" i="1"/>
  <c r="M28" i="1" a="1"/>
  <c r="M28" i="1"/>
  <c r="M33" i="1" a="1"/>
  <c r="M33" i="1"/>
  <c r="M25" i="1" a="1"/>
  <c r="M25" i="1"/>
  <c r="M24" i="1" a="1"/>
  <c r="M24" i="1"/>
  <c r="M26" i="1" a="1"/>
  <c r="M26" i="1"/>
  <c r="M32" i="1" a="1"/>
  <c r="M32" i="1"/>
  <c r="K27" i="1"/>
  <c r="K28" i="1"/>
  <c r="AE37" i="12" l="1"/>
  <c r="Q37" i="12" s="1"/>
  <c r="P37" i="12"/>
  <c r="U37" i="12"/>
  <c r="AE40" i="12"/>
  <c r="Q40" i="12" s="1"/>
  <c r="U40" i="12"/>
  <c r="P40" i="12"/>
  <c r="AE53" i="12"/>
  <c r="Q53" i="12" s="1"/>
  <c r="M53" i="12" s="1"/>
  <c r="P53" i="12"/>
  <c r="U53" i="12"/>
  <c r="AE32" i="12"/>
  <c r="Q32" i="12" s="1"/>
  <c r="U32" i="12"/>
  <c r="P32" i="12"/>
  <c r="AE44" i="12"/>
  <c r="Q44" i="12" s="1"/>
  <c r="U44" i="12"/>
  <c r="P44" i="12"/>
  <c r="AE41" i="12"/>
  <c r="Q41" i="12" s="1"/>
  <c r="M41" i="12" s="1"/>
  <c r="P41" i="12"/>
  <c r="U41" i="12"/>
  <c r="AE36" i="12"/>
  <c r="Q36" i="12" s="1"/>
  <c r="U36" i="12"/>
  <c r="P36" i="12"/>
  <c r="AE33" i="12"/>
  <c r="Q33" i="12" s="1"/>
  <c r="P33" i="12"/>
  <c r="M33" i="12" s="1"/>
  <c r="U33" i="12"/>
  <c r="AE52" i="12"/>
  <c r="Q52" i="12" s="1"/>
  <c r="M52" i="12" s="1"/>
  <c r="U52" i="12"/>
  <c r="P52" i="12"/>
  <c r="P56" i="12"/>
  <c r="P48" i="12"/>
  <c r="U56" i="12"/>
  <c r="T43" i="12"/>
  <c r="T35" i="12"/>
  <c r="P49" i="12"/>
  <c r="P45" i="12"/>
  <c r="U45" i="12"/>
  <c r="M117" i="12"/>
  <c r="M63" i="12"/>
  <c r="M68" i="12"/>
  <c r="M116" i="12"/>
  <c r="M125" i="12"/>
  <c r="M95" i="12"/>
  <c r="M65" i="12"/>
  <c r="M114" i="12"/>
  <c r="M84" i="12"/>
  <c r="M122" i="12"/>
  <c r="M92" i="12"/>
  <c r="M91" i="12"/>
  <c r="M60" i="12"/>
  <c r="AE12" i="12"/>
  <c r="Q12" i="12" s="1"/>
  <c r="M12" i="12" s="1"/>
  <c r="U12" i="12"/>
  <c r="AE29" i="12"/>
  <c r="U29" i="12"/>
  <c r="AE19" i="12"/>
  <c r="Q19" i="12" s="1"/>
  <c r="U19" i="12"/>
  <c r="AE11" i="12"/>
  <c r="Q11" i="12" s="1"/>
  <c r="U11" i="12"/>
  <c r="AE28" i="12"/>
  <c r="M28" i="12" s="1"/>
  <c r="U28" i="12"/>
  <c r="AE24" i="12"/>
  <c r="U24" i="12"/>
  <c r="U25" i="12"/>
  <c r="M77" i="12"/>
  <c r="M123" i="12"/>
  <c r="M115" i="12"/>
  <c r="M99" i="12"/>
  <c r="M75" i="12"/>
  <c r="M71" i="12"/>
  <c r="M106" i="12"/>
  <c r="M121" i="12"/>
  <c r="M88" i="12"/>
  <c r="M89" i="12"/>
  <c r="M81" i="12"/>
  <c r="M79" i="12"/>
  <c r="M61" i="12"/>
  <c r="M108" i="12"/>
  <c r="M83" i="12"/>
  <c r="M101" i="12"/>
  <c r="M124" i="12"/>
  <c r="M69" i="12"/>
  <c r="M76" i="12"/>
  <c r="M111" i="12"/>
  <c r="M107" i="12"/>
  <c r="AE15" i="12"/>
  <c r="Q15" i="12" s="1"/>
  <c r="U15" i="12"/>
  <c r="U16" i="12"/>
  <c r="AE16" i="12"/>
  <c r="T78" i="12"/>
  <c r="T110" i="12"/>
  <c r="M110" i="12" s="1"/>
  <c r="T64" i="12"/>
  <c r="M64" i="12" s="1"/>
  <c r="T96" i="12"/>
  <c r="M96" i="12" s="1"/>
  <c r="M100" i="12"/>
  <c r="T67" i="12"/>
  <c r="M67" i="12" s="1"/>
  <c r="T86" i="12"/>
  <c r="M86" i="12" s="1"/>
  <c r="T72" i="12"/>
  <c r="M72" i="12" s="1"/>
  <c r="T104" i="12"/>
  <c r="M104" i="12" s="1"/>
  <c r="M103" i="12"/>
  <c r="M87" i="12"/>
  <c r="T120" i="12"/>
  <c r="M120" i="12" s="1"/>
  <c r="T62" i="12"/>
  <c r="M62" i="12" s="1"/>
  <c r="T94" i="12"/>
  <c r="M94" i="12" s="1"/>
  <c r="T80" i="12"/>
  <c r="M80" i="12" s="1"/>
  <c r="T112" i="12"/>
  <c r="M112" i="12" s="1"/>
  <c r="M98" i="12"/>
  <c r="M90" i="12"/>
  <c r="M82" i="12"/>
  <c r="M78" i="12"/>
  <c r="M74" i="12"/>
  <c r="M66" i="12"/>
  <c r="M119" i="12"/>
  <c r="X113" i="12"/>
  <c r="X105" i="12"/>
  <c r="X81" i="12"/>
  <c r="X73" i="12"/>
  <c r="T22" i="12"/>
  <c r="X88" i="12"/>
  <c r="T70" i="12"/>
  <c r="M70" i="12" s="1"/>
  <c r="T102" i="12"/>
  <c r="M102" i="12" s="1"/>
  <c r="T118" i="12"/>
  <c r="M118" i="12" s="1"/>
  <c r="M113" i="12"/>
  <c r="M109" i="12"/>
  <c r="M105" i="12"/>
  <c r="M97" i="12"/>
  <c r="M93" i="12"/>
  <c r="M85" i="12"/>
  <c r="M73" i="12"/>
  <c r="T47" i="12"/>
  <c r="AE35" i="12"/>
  <c r="U35" i="12"/>
  <c r="X24" i="12"/>
  <c r="T24" i="12"/>
  <c r="M24" i="12" s="1"/>
  <c r="AE18" i="12"/>
  <c r="Q18" i="12" s="1"/>
  <c r="U18" i="12"/>
  <c r="AJ9" i="12" a="1"/>
  <c r="AJ9" i="12" s="1"/>
  <c r="U57" i="12"/>
  <c r="AE57" i="12"/>
  <c r="Q57" i="12" s="1"/>
  <c r="X56" i="12"/>
  <c r="T56" i="12"/>
  <c r="M56" i="12" s="1"/>
  <c r="X40" i="12"/>
  <c r="T40" i="12"/>
  <c r="AE31" i="12"/>
  <c r="U31" i="12"/>
  <c r="AE26" i="12"/>
  <c r="M26" i="12" s="1"/>
  <c r="U26" i="12"/>
  <c r="X25" i="12"/>
  <c r="T18" i="12"/>
  <c r="M37" i="12"/>
  <c r="AE14" i="12"/>
  <c r="Q14" i="12" s="1"/>
  <c r="U14" i="12"/>
  <c r="AE10" i="12"/>
  <c r="Q10" i="12" s="1"/>
  <c r="U10" i="12"/>
  <c r="AE47" i="12"/>
  <c r="Q47" i="12" s="1"/>
  <c r="U47" i="12"/>
  <c r="AE42" i="12"/>
  <c r="Q42" i="12" s="1"/>
  <c r="U42" i="12"/>
  <c r="AE58" i="12"/>
  <c r="Q58" i="12" s="1"/>
  <c r="U58" i="12"/>
  <c r="T52" i="12"/>
  <c r="X36" i="12"/>
  <c r="T36" i="12"/>
  <c r="M36" i="12" s="1"/>
  <c r="X31" i="12"/>
  <c r="AE27" i="12"/>
  <c r="U27" i="12"/>
  <c r="T14" i="12"/>
  <c r="T10" i="12"/>
  <c r="T19" i="12"/>
  <c r="AE51" i="12"/>
  <c r="U51" i="12"/>
  <c r="X42" i="12"/>
  <c r="X32" i="12"/>
  <c r="T32" i="12"/>
  <c r="M32" i="12" s="1"/>
  <c r="M29" i="12"/>
  <c r="X27" i="12"/>
  <c r="AE23" i="12"/>
  <c r="U23" i="12"/>
  <c r="U17" i="12"/>
  <c r="AE17" i="12"/>
  <c r="AE54" i="12"/>
  <c r="U54" i="12"/>
  <c r="X47" i="12"/>
  <c r="AE43" i="12"/>
  <c r="Q43" i="12" s="1"/>
  <c r="U43" i="12"/>
  <c r="AE38" i="12"/>
  <c r="U38" i="12"/>
  <c r="X37" i="12"/>
  <c r="AE59" i="12"/>
  <c r="Q59" i="12" s="1"/>
  <c r="U59" i="12"/>
  <c r="X48" i="12"/>
  <c r="T48" i="12"/>
  <c r="M48" i="12" s="1"/>
  <c r="T59" i="12"/>
  <c r="AE55" i="12"/>
  <c r="Q55" i="12" s="1"/>
  <c r="U55" i="12"/>
  <c r="AE50" i="12"/>
  <c r="Q50" i="12" s="1"/>
  <c r="U50" i="12"/>
  <c r="M45" i="12"/>
  <c r="AE39" i="12"/>
  <c r="U39" i="12"/>
  <c r="AE34" i="12"/>
  <c r="U34" i="12"/>
  <c r="X33" i="12"/>
  <c r="X28" i="12"/>
  <c r="T28" i="12"/>
  <c r="T15" i="12"/>
  <c r="T11" i="12"/>
  <c r="AE46" i="12"/>
  <c r="Q46" i="12" s="1"/>
  <c r="U46" i="12"/>
  <c r="T55" i="12"/>
  <c r="X44" i="12"/>
  <c r="T44" i="12"/>
  <c r="M40" i="12"/>
  <c r="AE30" i="12"/>
  <c r="M30" i="12" s="1"/>
  <c r="U30" i="12"/>
  <c r="X29" i="12"/>
  <c r="M25" i="12"/>
  <c r="U13" i="12"/>
  <c r="AE13" i="12"/>
  <c r="Q13" i="12" s="1"/>
  <c r="AE49" i="12"/>
  <c r="P9" i="12"/>
  <c r="X9" i="12"/>
  <c r="X54" i="12"/>
  <c r="T9" i="12"/>
  <c r="T57" i="12"/>
  <c r="AE22" i="12"/>
  <c r="U22" i="12"/>
  <c r="U21" i="12"/>
  <c r="AE21" i="12"/>
  <c r="AE20" i="12"/>
  <c r="U20" i="12"/>
  <c r="X12" i="12" l="1"/>
  <c r="Q39" i="12"/>
  <c r="M39" i="12" s="1"/>
  <c r="X57" i="12"/>
  <c r="X55" i="12"/>
  <c r="Q38" i="12"/>
  <c r="M38" i="12" s="1"/>
  <c r="Q51" i="12"/>
  <c r="M51" i="12" s="1"/>
  <c r="Q34" i="12"/>
  <c r="M34" i="12" s="1"/>
  <c r="X41" i="12"/>
  <c r="X59" i="12"/>
  <c r="X43" i="12"/>
  <c r="Q49" i="12"/>
  <c r="M49" i="12" s="1"/>
  <c r="M44" i="12"/>
  <c r="X53" i="12"/>
  <c r="X52" i="12"/>
  <c r="Q35" i="12"/>
  <c r="M35" i="12" s="1"/>
  <c r="Q54" i="12"/>
  <c r="M54" i="12" s="1"/>
  <c r="X15" i="12"/>
  <c r="Q16" i="12"/>
  <c r="M16" i="12" s="1"/>
  <c r="Q17" i="12"/>
  <c r="M17" i="12" s="1"/>
  <c r="Q20" i="12"/>
  <c r="M20" i="12" s="1"/>
  <c r="M15" i="12"/>
  <c r="X19" i="12"/>
  <c r="M19" i="12"/>
  <c r="M23" i="12"/>
  <c r="X11" i="12"/>
  <c r="X10" i="12"/>
  <c r="M11" i="12"/>
  <c r="X16" i="12"/>
  <c r="M18" i="12"/>
  <c r="M47" i="12"/>
  <c r="X30" i="12"/>
  <c r="X17" i="12"/>
  <c r="X34" i="12"/>
  <c r="X58" i="12"/>
  <c r="X23" i="12"/>
  <c r="M55" i="12"/>
  <c r="M27" i="12"/>
  <c r="X51" i="12"/>
  <c r="X35" i="12"/>
  <c r="X26" i="12"/>
  <c r="M58" i="12"/>
  <c r="M10" i="12"/>
  <c r="M57" i="12"/>
  <c r="M9" i="12"/>
  <c r="M43" i="12"/>
  <c r="X13" i="12"/>
  <c r="X50" i="12"/>
  <c r="M31" i="12"/>
  <c r="X49" i="12"/>
  <c r="M22" i="12"/>
  <c r="X38" i="12"/>
  <c r="M42" i="12"/>
  <c r="M14" i="12"/>
  <c r="M46" i="12"/>
  <c r="X46" i="12"/>
  <c r="M13" i="12"/>
  <c r="M50" i="12"/>
  <c r="M59" i="12"/>
  <c r="X14" i="12"/>
  <c r="X18" i="12"/>
  <c r="X39" i="12"/>
  <c r="X22" i="12"/>
  <c r="X21" i="12"/>
  <c r="M21" i="12"/>
  <c r="X2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tc={1CCE5886-29A4-A445-8AD8-15EF399CBE1C}</author>
    <author>tc={BEF0A167-753E-5E48-A662-6D9525A282A8}</author>
  </authors>
  <commentList>
    <comment ref="AD6" authorId="0" shapeId="0" xr:uid="{1CCE5886-29A4-A445-8AD8-15EF399CBE1C}">
      <text>
        <t>[Threaded comment]
Your version of Excel allows you to read this threaded comment; however, any edits to it will get removed if the file is opened in a newer version of Excel. Learn more: https://go.microsoft.com/fwlink/?linkid=870924
Comment:
    see CG-45_e-c Harmonized appr._SoC and workplace exp. limits_vf which explains national limits are not to be taken up in PAR</t>
      </text>
    </comment>
    <comment ref="K26" authorId="1" shapeId="0" xr:uid="{BEF0A167-753E-5E48-A662-6D9525A282A8}">
      <text>
        <t>[Threaded comment]
Your version of Excel allows you to read this threaded comment; however, any edits to it will get removed if the file is opened in a newer version of Excel. Learn more: https://go.microsoft.com/fwlink/?linkid=870924
Comment:
    AR (Dec 2021) PT2: 908 g/kg min purity 
AR (nov 2020) PT4: 908 g/kg min purity
AR (june 2015) PT8: 
&gt;87.0% w/w (dry weight) for US ISC
&gt;97.9% w/w (dry weight) for EQC</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tc={14616D4C-D51B-8B4D-A04F-BEF67A97B036}</author>
  </authors>
  <commentList>
    <comment ref="W8" authorId="0" shapeId="0" xr:uid="{14616D4C-D51B-8B4D-A04F-BEF67A97B036}">
      <text>
        <t>[Threaded comment]
Your version of Excel allows you to read this threaded comment; however, any edits to it will get removed if the file is opened in a newer version of Excel. Learn more: https://go.microsoft.com/fwlink/?linkid=870924
Comment:
    see CG-45_e-c Harmonized appr._SoC and workplace exp. limits_vf which explains national limits are not to be taken up in PAR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tc={74BB0DFD-B50C-2847-8C75-78A6AC4833DA}</author>
    <author>tc={A5BC3716-8C2E-0244-B1EB-32CF53F9348B}</author>
    <author>tc={F1FAEBB3-539B-3A4E-B06B-F051BD0A184A}</author>
    <author>tc={6D839D72-70E7-9340-9767-96AFF3660B7D}</author>
  </authors>
  <commentList>
    <comment ref="AD6" authorId="0" shapeId="0" xr:uid="{74BB0DFD-B50C-2847-8C75-78A6AC4833DA}">
      <text>
        <t>[Threaded comment]
Your version of Excel allows you to read this threaded comment; however, any edits to it will get removed if the file is opened in a newer version of Excel. Learn more: https://go.microsoft.com/fwlink/?linkid=870924
Comment:
    see CG-45_e-c Harmonized appr._SoC and workplace exp. limits_vf which explains national limits are not to be taken up in PAR</t>
      </text>
    </comment>
    <comment ref="K26" authorId="1" shapeId="0" xr:uid="{A5BC3716-8C2E-0244-B1EB-32CF53F9348B}">
      <text>
        <t>[Threaded comment]
Your version of Excel allows you to read this threaded comment; however, any edits to it will get removed if the file is opened in a newer version of Excel. Learn more: https://go.microsoft.com/fwlink/?linkid=870924
Comment:
    AR (Dec 2021) PT2: 908 g/kg min purity 
AR (nov 2020) PT4: 908 g/kg min purity
AR (june 2015) PT8: 
&gt;87.0% w/w (dry weight) for US ISC
&gt;97.9% w/w (dry weight) for EQC</t>
      </text>
    </comment>
    <comment ref="E35" authorId="2" shapeId="0" xr:uid="{F1FAEBB3-539B-3A4E-B06B-F051BD0A184A}">
      <text>
        <t xml:space="preserve">[Threaded comment]
Your version of Excel allows you to read this threaded comment; however, any edits to it will get removed if the file is opened in a newer version of Excel. Learn more: https://go.microsoft.com/fwlink/?linkid=870924
Comment:
    To confirm. To be replaced by Bardac 2280? </t>
      </text>
    </comment>
    <comment ref="E38" authorId="3" shapeId="0" xr:uid="{6D839D72-70E7-9340-9767-96AFF3660B7D}">
      <text>
        <t xml:space="preserve">[Threaded comment]
Your version of Excel allows you to read this threaded comment; however, any edits to it will get removed if the file is opened in a newer version of Excel. Learn more: https://go.microsoft.com/fwlink/?linkid=870924
Comment:
    To confirm. To be replaced by Bardac 2280?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<sst xmlns="http://schemas.openxmlformats.org/spreadsheetml/2006/main" count="36031" uniqueCount="9736">
  <si>
    <t>1. fill in the mandatory fields in the composition sheet</t>
  </si>
  <si>
    <t>2. update all the green sheets with the latest database (download)</t>
  </si>
  <si>
    <t xml:space="preserve">Guidance on the Biocidal Products Regulation </t>
  </si>
  <si>
    <t xml:space="preserve">Volume IV Environment - Assessment and Evaluation (Parts B + C) </t>
  </si>
  <si>
    <t xml:space="preserve">Version 2.0 October 2017 </t>
  </si>
  <si>
    <t>Guidance on BPR: Vol IV Environment Parts B+C, Version 2.0 October 2017
identification of substances of concern</t>
  </si>
  <si>
    <t>screening tool</t>
  </si>
  <si>
    <t>ID SoC</t>
  </si>
  <si>
    <r>
      <t xml:space="preserve">§ 8.1 A SoC is a co-formulant in a biocidal product which meets at least one of the conditions specified in Article 3(f): 
* a substance </t>
    </r>
    <r>
      <rPr>
        <b/>
        <sz val="10"/>
        <color theme="1"/>
        <rFont val="Arial"/>
        <family val="2"/>
      </rPr>
      <t>classified as dangerous</t>
    </r>
    <r>
      <rPr>
        <sz val="10"/>
        <color theme="1"/>
        <rFont val="Arial"/>
        <family val="2"/>
      </rPr>
      <t xml:space="preserve"> or that meets the criteria to be classified as dangerous according to Directive 67/548/EEC, and that is </t>
    </r>
    <r>
      <rPr>
        <b/>
        <sz val="10"/>
        <color theme="1"/>
        <rFont val="Arial"/>
        <family val="2"/>
      </rPr>
      <t>present in the biocidal
product at a concentration leading the product to be regarded as dangerous</t>
    </r>
    <r>
      <rPr>
        <sz val="10"/>
        <color theme="1"/>
        <rFont val="Arial"/>
        <family val="2"/>
      </rPr>
      <t xml:space="preserve"> within the meaning of Articles 5, 6 and 7 of Directive 1999/45/EC, or
* a substance </t>
    </r>
    <r>
      <rPr>
        <b/>
        <sz val="10"/>
        <color theme="1"/>
        <rFont val="Arial"/>
        <family val="2"/>
      </rPr>
      <t>classified as hazardous</t>
    </r>
    <r>
      <rPr>
        <sz val="10"/>
        <color theme="1"/>
        <rFont val="Arial"/>
        <family val="2"/>
      </rPr>
      <t xml:space="preserve"> or that meets the criteria for classification as hazardous according to Regulation (EC) No 1272/2008, and that is </t>
    </r>
    <r>
      <rPr>
        <b/>
        <sz val="10"/>
        <color theme="1"/>
        <rFont val="Arial"/>
        <family val="2"/>
      </rPr>
      <t>present in the
biocidal product at a concentration leading the product to be regarded as hazardous</t>
    </r>
    <r>
      <rPr>
        <sz val="10"/>
        <color theme="1"/>
        <rFont val="Arial"/>
        <family val="2"/>
      </rPr>
      <t xml:space="preserve"> within the meaning of that Regulation,
* a substance which meets the criteria for being a persistent organic pollutant (</t>
    </r>
    <r>
      <rPr>
        <b/>
        <sz val="10"/>
        <color theme="1"/>
        <rFont val="Arial"/>
        <family val="2"/>
      </rPr>
      <t>POP</t>
    </r>
    <r>
      <rPr>
        <sz val="10"/>
        <color theme="1"/>
        <rFont val="Arial"/>
        <family val="2"/>
      </rPr>
      <t>) under Regulation (EC) No 850/2004, or which meets the criteria for being persistent,
bio-accumulative and toxic (</t>
    </r>
    <r>
      <rPr>
        <b/>
        <sz val="10"/>
        <color theme="1"/>
        <rFont val="Arial"/>
        <family val="2"/>
      </rPr>
      <t>PBT</t>
    </r>
    <r>
      <rPr>
        <sz val="10"/>
        <color theme="1"/>
        <rFont val="Arial"/>
        <family val="2"/>
      </rPr>
      <t>) or very persistent and very bio-accumulative (</t>
    </r>
    <r>
      <rPr>
        <b/>
        <sz val="10"/>
        <color theme="1"/>
        <rFont val="Arial"/>
        <family val="2"/>
      </rPr>
      <t>vPvB</t>
    </r>
    <r>
      <rPr>
        <sz val="10"/>
        <color theme="1"/>
        <rFont val="Arial"/>
        <family val="2"/>
      </rPr>
      <t>) in accordance with Annex XIII to Regulation (EC) No 1907/2006;</t>
    </r>
  </si>
  <si>
    <t>- check for presence of ENV classification (H'*) of the substance and the mixture
- check if the substance is present on the list of suspected substances of high concern / show for which criterium (POP, PBT or vPvB)</t>
  </si>
  <si>
    <t>Other grounds for concern</t>
  </si>
  <si>
    <r>
      <t xml:space="preserve">1.  Active substances (AS) from other product types (PTs) contained in the product </t>
    </r>
    <r>
      <rPr>
        <b/>
        <sz val="10"/>
        <color theme="1"/>
        <rFont val="Arial"/>
        <family val="2"/>
      </rPr>
      <t>for which a draft final Competent Authority Report</t>
    </r>
    <r>
      <rPr>
        <sz val="10"/>
        <color theme="1"/>
        <rFont val="Arial"/>
        <family val="2"/>
      </rPr>
      <t xml:space="preserve"> (CAR, with an agreed risk assessment) is available. 
This criterion identifies other active substances in the biocidal product that act as co-formulants. Those substances should be regarded as SoCs because they potentially affect environmental organisms due to their intrinsic biological activity. They should be considered as SoCs if they are </t>
    </r>
    <r>
      <rPr>
        <b/>
        <sz val="10"/>
        <color theme="1"/>
        <rFont val="Arial"/>
        <family val="2"/>
      </rPr>
      <t>present in the biocidal product at a concentration ≥ 0.1%</t>
    </r>
    <r>
      <rPr>
        <sz val="10"/>
        <color theme="1"/>
        <rFont val="Arial"/>
        <family val="2"/>
      </rPr>
      <t>. ! This concentration limit is not applicable to PBT- or vPvB- substances and endocrine disrupting chemicals (EDs), as safe concentration limits cannot be derived for those substances. 
It needs to be checked whether this concentration limit is valid for the respective substance as highly toxic substances may contribute to the overall toxicity of the product even when contained to very small
amounts in the product,</t>
    </r>
    <r>
      <rPr>
        <b/>
        <sz val="10"/>
        <color theme="1"/>
        <rFont val="Arial"/>
        <family val="2"/>
      </rPr>
      <t xml:space="preserve"> i.e a co-formulant should be regarded as SoC if the PNEC of the respective substance is lower than the PNEC of the a.s. </t>
    </r>
    <r>
      <rPr>
        <sz val="10"/>
        <color theme="1"/>
        <rFont val="Arial"/>
        <family val="2"/>
      </rPr>
      <t xml:space="preserve">even though its concentration in the product is below the 0.1% criterion.
exemptions are possible under the following condition: </t>
    </r>
    <r>
      <rPr>
        <b/>
        <sz val="10"/>
        <color theme="1"/>
        <rFont val="Arial"/>
        <family val="2"/>
      </rPr>
      <t>the substance is contained in Annex I of the BPR</t>
    </r>
  </si>
  <si>
    <t>- check substance presence on the list 'ECHA list of bioicidal active substances' by CASnr
- check if  Annex I AS
TODO: check yourself if the PNECS SoC &lt; PNECS AS ; concentration &gt; 0.1%</t>
  </si>
  <si>
    <r>
      <t xml:space="preserve">2. Substances that enhance the effect of the active substance in the product, e.g. </t>
    </r>
    <r>
      <rPr>
        <b/>
        <sz val="10"/>
        <color theme="1"/>
        <rFont val="Arial"/>
        <family val="2"/>
      </rPr>
      <t>synergists</t>
    </r>
    <r>
      <rPr>
        <sz val="10"/>
        <color theme="1"/>
        <rFont val="Arial"/>
        <family val="2"/>
      </rPr>
      <t xml:space="preserve">. 
For synergists, information/data shall be provided related to the interaction between the active substance and the synergist, not only for the synergist itself. For such substances, an appropriate evaluation of the risks posed by the active substance in the presence of the synergist rather than an evaluation of the risks posed by the
synergist itself should be undertaken. A generic concentration cut-off value for the presence of a synergist in a product, applicable to all synergists cannot be specified. On
a case-by-case basis, </t>
    </r>
    <r>
      <rPr>
        <b/>
        <sz val="10"/>
        <color theme="1"/>
        <rFont val="Arial"/>
        <family val="2"/>
      </rPr>
      <t>a synergist should be considered a SoC, if it is present at a concentration that enhances the toxicity of the active substance</t>
    </r>
    <r>
      <rPr>
        <sz val="10"/>
        <color theme="1"/>
        <rFont val="Arial"/>
        <family val="2"/>
      </rPr>
      <t xml:space="preserve">, as indicated by the
available data. Furthermore, the hazard profile, potency and exposure potential of the substance enhancing the effects of the active substance should be taken into account.
Further details on the identification of synergists can be found in section 10.2.3. Also diluents, (lipophilic) organic solvents and surfactants like e.g. naptha may influenc e the
toxicity of a mixture </t>
    </r>
    <r>
      <rPr>
        <b/>
        <sz val="10"/>
        <color theme="1"/>
        <rFont val="Arial"/>
        <family val="2"/>
      </rPr>
      <t xml:space="preserve">by enhancing the bioavailability of the active substance(s) </t>
    </r>
    <r>
      <rPr>
        <sz val="10"/>
        <color theme="1"/>
        <rFont val="Arial"/>
        <family val="2"/>
      </rPr>
      <t>and should therefore be regarded carefully. In principle, all co-formulants need to be
checked for a potential influence on the toxicity of the other product components.</t>
    </r>
  </si>
  <si>
    <t>- ask for synergictic effects to the registration holder
- check for synergists in tab synergists</t>
  </si>
  <si>
    <r>
      <t xml:space="preserve">3. </t>
    </r>
    <r>
      <rPr>
        <b/>
        <sz val="10"/>
        <color theme="1"/>
        <rFont val="Arial"/>
        <family val="2"/>
      </rPr>
      <t>Substances that have been included in the candidate list</t>
    </r>
    <r>
      <rPr>
        <sz val="10"/>
        <color theme="1"/>
        <rFont val="Arial"/>
        <family val="2"/>
      </rPr>
      <t xml:space="preserve"> established in accordance with the REACH Regulation (1907/2006/EC, as amended), Article 57 (f) and 59(1) or fulfil
the criteria for inclusion in the candidate list, if not already covered by the criteria of Article 3(f) of the BPR (see above). This criterion will capture, the clearly-defined SoCs
specified in Article 3(f) of the BPR as well as endocrine disruptors (EDs) and PBT-substances which are not covered by Article 57 (d-e) of the REACH Regulation.</t>
    </r>
  </si>
  <si>
    <t>see first criterium</t>
  </si>
  <si>
    <r>
      <t xml:space="preserve">4. Substances which </t>
    </r>
    <r>
      <rPr>
        <b/>
        <sz val="10"/>
        <color theme="1"/>
        <rFont val="Arial"/>
        <family val="2"/>
      </rPr>
      <t xml:space="preserve">meet two of the criteria for being PBT </t>
    </r>
    <r>
      <rPr>
        <sz val="10"/>
        <color theme="1"/>
        <rFont val="Arial"/>
        <family val="2"/>
      </rPr>
      <t>in accordance with Annex XIII to Regulation (EC) No 1907/2006, as amended.</t>
    </r>
  </si>
  <si>
    <r>
      <t xml:space="preserve">5. </t>
    </r>
    <r>
      <rPr>
        <b/>
        <sz val="10"/>
        <color theme="1"/>
        <rFont val="Arial"/>
        <family val="2"/>
      </rPr>
      <t>Substances for which an Environmental Quality Standard (EQS) has been derived</t>
    </r>
    <r>
      <rPr>
        <sz val="10"/>
        <color theme="1"/>
        <rFont val="Arial"/>
        <family val="2"/>
      </rPr>
      <t xml:space="preserve"> under Directive 2000/60/EC (Water Framework Directive; according to paragraph 67, Annex
VI, BPR).</t>
    </r>
  </si>
  <si>
    <t>- check EQS WFD database
https://eur-lex.europa.eu/legal-content/EN/TXT/HTML/?uri=CELEX:02008L0105-20130913&amp;from=EN</t>
  </si>
  <si>
    <t>exemptions are possible if the substances are contributing only to a very limited extent to the overall toxicity of the mixture (see section 10.2.2 as well as Appendix 9,
Appendix 10 and Appendix 12) and are neither EDs nor PBT- or vPvB-substances.
The causes leading to the (non-)classification of a substance as a substance of concern (SoC) need to be documented, i.e. for all substances present in a biocidal product it needs to be
checked (and reported) whether they meet one of the criteria described above. It is up to the applicant to provide such an assessment to the evaluating CA.</t>
  </si>
  <si>
    <t>IF(ISNUMBER(MATCH(G7,'ECHA candidate SVHC 20230301'!D:D,0)),"TRUE","False")</t>
  </si>
  <si>
    <t>HH</t>
  </si>
  <si>
    <t>ENV</t>
  </si>
  <si>
    <t>outcome screening</t>
  </si>
  <si>
    <t>ENV. cat. 1</t>
  </si>
  <si>
    <t>ENV. cat. 2</t>
  </si>
  <si>
    <t>ENV cat. 4</t>
  </si>
  <si>
    <t>ENV cat. 5</t>
  </si>
  <si>
    <t>ENV cat. 6</t>
  </si>
  <si>
    <t>ENV cat. 3</t>
  </si>
  <si>
    <t>HH cat. 1</t>
  </si>
  <si>
    <t>HH cat. 2</t>
  </si>
  <si>
    <t>HH cat. 3</t>
  </si>
  <si>
    <t>HH cat. 4</t>
  </si>
  <si>
    <t>HH cat. 5</t>
  </si>
  <si>
    <t>VLOOKUP(G7,'ECHA biocidal AS_20230301'!C6:H1473,6,FALSE)</t>
  </si>
  <si>
    <t>-</t>
  </si>
  <si>
    <t>band A or B</t>
  </si>
  <si>
    <t>band C</t>
  </si>
  <si>
    <t>band D</t>
  </si>
  <si>
    <t xml:space="preserve">QuaLitative or  QuaNitative </t>
  </si>
  <si>
    <t>QuaNitative</t>
  </si>
  <si>
    <t>QuaLitative</t>
  </si>
  <si>
    <t>No</t>
  </si>
  <si>
    <t>Company</t>
  </si>
  <si>
    <t>Product</t>
  </si>
  <si>
    <t>Product classification</t>
  </si>
  <si>
    <t>Ingredient name</t>
  </si>
  <si>
    <t>CAS</t>
  </si>
  <si>
    <t>EC</t>
  </si>
  <si>
    <t>Classification from SDS</t>
  </si>
  <si>
    <t>Vapor pressure (&gt;0.01 Pa Consexpo calcl.)</t>
  </si>
  <si>
    <t>Concentration (%)</t>
  </si>
  <si>
    <t>ID as possible SoC</t>
  </si>
  <si>
    <t>triggers ENV class</t>
  </si>
  <si>
    <t>Annex 1 AS</t>
  </si>
  <si>
    <t>lookup AS and NOT Annex I</t>
  </si>
  <si>
    <t>AS + (conc &gt; 0.1% or ED or PBT or PNEC &lt; PNEC AS)</t>
  </si>
  <si>
    <t>lookup vPvB, PBT</t>
  </si>
  <si>
    <t>lookup B and T ccriteria</t>
  </si>
  <si>
    <t>lookup EQS list WFD</t>
  </si>
  <si>
    <t>lookup POP list</t>
  </si>
  <si>
    <t>lookup Ctgb list</t>
  </si>
  <si>
    <t>synergist</t>
  </si>
  <si>
    <t>Type of assessment (QN or QL)</t>
  </si>
  <si>
    <t xml:space="preserve">triggers HH classif. </t>
  </si>
  <si>
    <t>Active substance with CAR&gt; 0.1%</t>
  </si>
  <si>
    <t>Synergist</t>
  </si>
  <si>
    <t>REACH SVHC (incl. PBT, vPvB), ED, CMR</t>
  </si>
  <si>
    <r>
      <t>OEL (mg/m</t>
    </r>
    <r>
      <rPr>
        <b/>
        <vertAlign val="superscript"/>
        <sz val="10"/>
        <color rgb="FF000000"/>
        <rFont val="Arial"/>
        <family val="2"/>
      </rPr>
      <t>3</t>
    </r>
    <r>
      <rPr>
        <b/>
        <sz val="10"/>
        <color rgb="FF000000"/>
        <rFont val="Arial"/>
        <family val="2"/>
      </rPr>
      <t xml:space="preserve">) </t>
    </r>
  </si>
  <si>
    <r>
      <t xml:space="preserve">OEL reference:
SCOEL </t>
    </r>
    <r>
      <rPr>
        <b/>
        <strike/>
        <sz val="10"/>
        <color rgb="FF000000"/>
        <rFont val="Arial"/>
        <family val="2"/>
      </rPr>
      <t>or XX for country</t>
    </r>
  </si>
  <si>
    <t>Triggers ENV classification</t>
  </si>
  <si>
    <t>Active substance with CAR&gt; 0.1% 
(or if PNECSoC &lt;PNECas also &lt;0.1%)</t>
  </si>
  <si>
    <t>REACH SVHC (incl. PBT, vPvB)</t>
  </si>
  <si>
    <t>2 of 3 PBT criteria</t>
  </si>
  <si>
    <t>EQS water frame work directive</t>
  </si>
  <si>
    <t>H211-h101-EUH302</t>
  </si>
  <si>
    <t>87-69-4</t>
  </si>
  <si>
    <t>H226-H404-EUH066</t>
  </si>
  <si>
    <t>30507-70-1</t>
  </si>
  <si>
    <t>n/a? (no SDS provided)</t>
  </si>
  <si>
    <t>1166-46-7</t>
  </si>
  <si>
    <t>H304-EUH066</t>
  </si>
  <si>
    <t>64742-49-0</t>
  </si>
  <si>
    <t>h524-h485-h284</t>
  </si>
  <si>
    <t>67-64-1</t>
  </si>
  <si>
    <t>(no hazardus ingredient in SDS provided)</t>
  </si>
  <si>
    <t>29118-24-9</t>
  </si>
  <si>
    <t>64-17-5</t>
  </si>
  <si>
    <t>H220</t>
  </si>
  <si>
    <t>H220
mutagenic, carcinogenic</t>
  </si>
  <si>
    <t>H225-H304-H315-H336-H411</t>
  </si>
  <si>
    <t xml:space="preserve">BP1 </t>
  </si>
  <si>
    <t>P&amp;G</t>
  </si>
  <si>
    <t>Febreze</t>
  </si>
  <si>
    <t>Bardac™ 2270 E</t>
  </si>
  <si>
    <t>68424-95-3</t>
  </si>
  <si>
    <t>215-185-5</t>
  </si>
  <si>
    <t>Pure:</t>
  </si>
  <si>
    <t>107-21-1</t>
  </si>
  <si>
    <t>200-675-3</t>
  </si>
  <si>
    <t>Neutral 96%v Ethanol - Euro Denaturant</t>
  </si>
  <si>
    <t>205-623-3</t>
  </si>
  <si>
    <t>TC content:</t>
  </si>
  <si>
    <t>Silwet L-7600</t>
  </si>
  <si>
    <t>68938-54-5</t>
  </si>
  <si>
    <t>Maleic Acid Solution- 30%</t>
  </si>
  <si>
    <t>110-16-7</t>
  </si>
  <si>
    <t>203-473-3</t>
  </si>
  <si>
    <t>ACID CITRIC IN HOUSE</t>
  </si>
  <si>
    <t>77-92-9</t>
  </si>
  <si>
    <t>206-738-1</t>
  </si>
  <si>
    <t>Emulan® ELH 60 (90% Active Solution of PEG60 Hydrogenated Caster Oil)</t>
  </si>
  <si>
    <t>61788-85-0</t>
  </si>
  <si>
    <t>DOWANOL™ EPh6 Glycol Ether</t>
  </si>
  <si>
    <t>9004-78-8</t>
  </si>
  <si>
    <t>CAUSTIC SODA LIQUOR</t>
  </si>
  <si>
    <t>1310-73-2</t>
  </si>
  <si>
    <t>500-147-5</t>
  </si>
  <si>
    <t>CAVASOL W7 HP TL</t>
  </si>
  <si>
    <t>128446-35-5</t>
  </si>
  <si>
    <t>BP2</t>
  </si>
  <si>
    <t>Halosolve-D 463478</t>
  </si>
  <si>
    <t>mixture</t>
  </si>
  <si>
    <t>perfume group</t>
  </si>
  <si>
    <t>420-920-1</t>
  </si>
  <si>
    <t>water</t>
  </si>
  <si>
    <t>7732-18-5</t>
  </si>
  <si>
    <t>231-791-2</t>
  </si>
  <si>
    <t>substance classified as dangerous and leading to classification of the product to be regarded as dangerous</t>
  </si>
  <si>
    <t>substance meeting requirements as POP, vPvB or PBT</t>
  </si>
  <si>
    <t>Active substance from other product type for which a draft final CAR is available and present at a concentration &gt; 0.1%. The limit does not apply to PBT or vPvB substances and Eds or when PNEC substance &lt; PNEC AS</t>
  </si>
  <si>
    <t>synergists</t>
  </si>
  <si>
    <t xml:space="preserve">substances established in candidate list </t>
  </si>
  <si>
    <t>substances meeting 2 criteria for being PBT</t>
  </si>
  <si>
    <t>substances for which EQS has been derived</t>
  </si>
  <si>
    <t>https://eur-lex.europa.eu/legal-content/EN/TXT/HTML/?uri=CELEX:02008L0105-20130913&amp;from=EN#tocId23</t>
  </si>
  <si>
    <t>pbt assessment</t>
  </si>
  <si>
    <t>pbtprofiler.net / vega</t>
  </si>
  <si>
    <t>insert date</t>
  </si>
  <si>
    <t>insert meta/BPF name</t>
  </si>
  <si>
    <t>insert meta/BPF classification</t>
  </si>
  <si>
    <t xml:space="preserve">select PT: </t>
  </si>
  <si>
    <t>PT02-Disinfectants and algaecides not intended for direct application to humans or animals</t>
  </si>
  <si>
    <t>A SoC is a co-formulant in a biocidal product which meets at least one of the conditions specified in Article 3(f): 
* a substance classified as dangerous according to Directive 67/548/EEC
* a substance classified as hazardous according to Regulation (EC) No 1272/2008, 
and that is present in the biocidal product at a concentration leading the product to be regarded as hazardous within the meaning of that Regulation,</t>
  </si>
  <si>
    <t>A SoC is a co-formulant in a biocidal product which meets at least one of the conditions specified in Article 3(f): 
accumulative and toxic (PBT) or very persistent and very bio-accumulative (vPvB) in accordance with Annex XIII to Regulation (EC) No 1907/2006;</t>
  </si>
  <si>
    <t xml:space="preserve">Active substances (AS) from other product types (PTs) contained in the product for which a (draft) final Competent Authority Report (CAR, with an agreed risk assessment) is available. </t>
  </si>
  <si>
    <t>Substances which meet two of the criteria for being PBT in accordance with Annex XIII to Regulation (EC) No 1907/2006, as amended.</t>
  </si>
  <si>
    <t>Substances for which an Environmental Quality Standard (EQS) has been derived under Directive 2000/60/EC (Water Framework Directive; according to paragraph 67, Annex
VI, BPR).</t>
  </si>
  <si>
    <t>Substances that enhance the effect of the active substance in the product, e.g. synergists. 
For synergists, information/data shall be provided related to the interaction between the active substance and the synergist, not only for the synergist itself. For such substances, an appropriate evaluation of the risks posed by the active substance in the presence of the synergist rather than an evaluation of the risks posed by the
synergist itself should be undertaken. A generic concentration cut-off value for the presence of a synergist in a product, applicable to all synergists cannot be specified. On
a case-by-case basis, a synergist should be considered a SoC, if it is present at a concentration that enhances the toxicity of the active substance, as indicated by the
available data. Furthermore, the hazard profile, potency and exposure potential of the substance enhancing the effects of the active substance should be taken into account.
Further details on the identification of synergists can be found in section 10.2.3. Also diluents, (lipophilic) organic solvents and surfactants like e.g. naptha may influenc e the
toxicity of a mixture by enhancing the bioavailability of the active substance(s) and should therefore be regarded carefully. In principle, all co-formulants need to be
checked for a potential influence on the toxicity of the other product components.</t>
  </si>
  <si>
    <t>HUMAN HEALTH</t>
  </si>
  <si>
    <t>ENVIRONMENT</t>
  </si>
  <si>
    <t>insert below the composition split into components AND the CASnr + concentration of each substance</t>
  </si>
  <si>
    <t>QuaNtitative</t>
  </si>
  <si>
    <t>RM SDS</t>
  </si>
  <si>
    <t>Vapor pressure
(&gt;0.01 Pa Consexpo)</t>
  </si>
  <si>
    <t>WC concentration in mixture</t>
  </si>
  <si>
    <t>M-factor</t>
  </si>
  <si>
    <t>classification</t>
  </si>
  <si>
    <r>
      <t>HH classif</t>
    </r>
    <r>
      <rPr>
        <b/>
        <sz val="10"/>
        <color rgb="FFFF0000"/>
        <rFont val="Arial"/>
        <family val="2"/>
      </rPr>
      <t xml:space="preserve"> </t>
    </r>
  </si>
  <si>
    <r>
      <t xml:space="preserve">triggers HH class </t>
    </r>
    <r>
      <rPr>
        <b/>
        <sz val="10"/>
        <color rgb="FFFF0000"/>
        <rFont val="Arial"/>
        <family val="2"/>
      </rPr>
      <t>(to check manually)</t>
    </r>
  </si>
  <si>
    <t>existing AS and not Annex 1</t>
  </si>
  <si>
    <t>approved AS or with draft final CAR</t>
  </si>
  <si>
    <r>
      <t xml:space="preserve">Synergist
</t>
    </r>
    <r>
      <rPr>
        <b/>
        <sz val="10"/>
        <color rgb="FFFF0000"/>
        <rFont val="Arial"/>
        <family val="2"/>
      </rPr>
      <t>(to check manually)</t>
    </r>
  </si>
  <si>
    <t>REACH SVHC - PBT, vPvB / ED / CMR</t>
  </si>
  <si>
    <t>Reason for inclusion</t>
  </si>
  <si>
    <t>ingredient &amp; mixture have ENV class</t>
  </si>
  <si>
    <t>triggers ENV class (based on mixture rules)</t>
  </si>
  <si>
    <t>lookup POP in POP list</t>
  </si>
  <si>
    <t>lookup vPvB, PBT in SVHC list</t>
  </si>
  <si>
    <t>return PBT or vPvB in PBT list</t>
  </si>
  <si>
    <t>lookup B and T criteria</t>
  </si>
  <si>
    <r>
      <t xml:space="preserve">Synergist
</t>
    </r>
    <r>
      <rPr>
        <b/>
        <sz val="10"/>
        <color rgb="FFFF0000"/>
        <rFont val="Arial"/>
        <family val="2"/>
      </rPr>
      <t>to check manually</t>
    </r>
  </si>
  <si>
    <t>Ctgb sheet
(to IGNORE)</t>
  </si>
  <si>
    <t>sodium hydroxide</t>
  </si>
  <si>
    <t>H410</t>
  </si>
  <si>
    <t>2,6-dimethyloct-7-en-2-ol</t>
  </si>
  <si>
    <t>H411</t>
  </si>
  <si>
    <t>H412</t>
  </si>
  <si>
    <t>H413</t>
  </si>
  <si>
    <t>68912-13-0</t>
  </si>
  <si>
    <t>32210-23-4</t>
  </si>
  <si>
    <t>78-70-6</t>
  </si>
  <si>
    <t>54464-57-2</t>
  </si>
  <si>
    <t>34902-57-3</t>
  </si>
  <si>
    <t>118-58-1</t>
  </si>
  <si>
    <t>106-22-9</t>
  </si>
  <si>
    <t>106-23-0</t>
  </si>
  <si>
    <t>106-24-1</t>
  </si>
  <si>
    <t>112-54-9</t>
  </si>
  <si>
    <t>81782-77-6</t>
  </si>
  <si>
    <t>5989-27-5</t>
  </si>
  <si>
    <t>103-95-7</t>
  </si>
  <si>
    <t>106-25-2</t>
  </si>
  <si>
    <t>68039-49-6</t>
  </si>
  <si>
    <t>67634-00-8</t>
  </si>
  <si>
    <t>5392-40-5</t>
  </si>
  <si>
    <t>91-64-5</t>
  </si>
  <si>
    <t>67634-15-5</t>
  </si>
  <si>
    <t>878665-13-5</t>
  </si>
  <si>
    <t>5932-68-3</t>
  </si>
  <si>
    <t>22629-49-8</t>
  </si>
  <si>
    <t>71048-82-3</t>
  </si>
  <si>
    <t>based on 20230313 shared via teams sharepoint (breakdown - not as added ingredients)</t>
  </si>
  <si>
    <t>FEBREZE</t>
  </si>
  <si>
    <t>???</t>
  </si>
  <si>
    <t>to complete with the classification of febreze</t>
  </si>
  <si>
    <t xml:space="preserve">Febreze Fabric Refresher 3CP AB Watercress Cupido Amiens Air Care
</t>
  </si>
  <si>
    <t>Alcohol</t>
  </si>
  <si>
    <t>ethanol</t>
  </si>
  <si>
    <t>200-578-6</t>
  </si>
  <si>
    <t>Didecyldimonium Chloride</t>
  </si>
  <si>
    <t>7173-51-5</t>
  </si>
  <si>
    <t>230-525-2</t>
  </si>
  <si>
    <t>Sodium Hydroxide</t>
  </si>
  <si>
    <t>Sodium Citrate</t>
  </si>
  <si>
    <t>68-04-2</t>
  </si>
  <si>
    <t>Citrate</t>
  </si>
  <si>
    <t>1,2,3-Propanetricarboxylic acid, 2-hydroxy-, sodium salt (1:2)</t>
  </si>
  <si>
    <t>144-33-2</t>
  </si>
  <si>
    <t>Polyethylene Glycol Allyl Methyl Diether</t>
  </si>
  <si>
    <t>Poly(oxy-1,2-ethanediyl), .alpha.-methyl-.omega.-(2-propen-1-yloxy)- (n=7.5)</t>
  </si>
  <si>
    <t>27252-80-8</t>
  </si>
  <si>
    <t>Glycol</t>
  </si>
  <si>
    <t>ethane-1,2-diol</t>
  </si>
  <si>
    <t>Disodium maleate</t>
  </si>
  <si>
    <t>371-47-1</t>
  </si>
  <si>
    <t>Monosodium maleate</t>
  </si>
  <si>
    <t>2-Butenedioic acid (2Z)-, sodium salt (1:1)</t>
  </si>
  <si>
    <t>3105-55-3</t>
  </si>
  <si>
    <t>WATERCRESS M2 FR AQUA NY 2013C</t>
  </si>
  <si>
    <t>PEG-n Hydrogenated Castor Oil</t>
  </si>
  <si>
    <t>Ethoxylated hydrogenated castor oil</t>
  </si>
  <si>
    <t>PEG-n Methyl Ether Dimethicone</t>
  </si>
  <si>
    <t>PEG-8 Methyl ether dimethicone (MW&gt;1,000)</t>
  </si>
  <si>
    <t>Polyethylene Glycol Phenyl Ether</t>
  </si>
  <si>
    <t>Poly(oxy-1,2-ethanediyl), .alpha.-phenyl-.omega.-hydroxy- (EO=6)</t>
  </si>
  <si>
    <t>Hydroxypropyl Cyclodextrin</t>
  </si>
  <si>
    <t>beta-Cyclodextrin, 2-Hydroxypropyl Ether</t>
  </si>
  <si>
    <t>Aqua</t>
  </si>
  <si>
    <t>Febreze Fabric Refresher 3CP AB Lolita Cupido Amiens Air Care</t>
  </si>
  <si>
    <t>Lolita FR Heart 2014C 5469951</t>
  </si>
  <si>
    <t xml:space="preserve">Febreze Fabric Refresher 3CP AB Tuberose Cupido Amiens Air Care
</t>
  </si>
  <si>
    <t>Tuberose Petals FR M3 CLP 2015C 5531898</t>
  </si>
  <si>
    <t xml:space="preserve">Febreze Fabric Refresher 3CP AB Young Tea Cupido Amiens Air Care
</t>
  </si>
  <si>
    <t>YOUNG TEA FR NY TD 2020C</t>
  </si>
  <si>
    <t xml:space="preserve">Febreze Fabric Refresher 3CP AB Primavera Aphrodite Amiens Air Care
</t>
  </si>
  <si>
    <t>PRIMAVERA DC FR 2022C MOD2</t>
  </si>
  <si>
    <t>(Archived) Ethoxylated hydrogenated castor oil</t>
  </si>
  <si>
    <t xml:space="preserve">Febreze Fabric Refresher 3CP AB Snowflake Aphrodite Amiens Air Care
</t>
  </si>
  <si>
    <t>SNOWFLAKE MAX FR M1 2021C UAL02626/00</t>
  </si>
  <si>
    <t>Benzyl salicylate</t>
  </si>
  <si>
    <t>204-262-9</t>
  </si>
  <si>
    <t>Tetramethyl
Acetyloctahydronap
hthalenes</t>
  </si>
  <si>
    <t>259-174-3</t>
  </si>
  <si>
    <t>Lavandula Hybrida
Grosso Herb Oil</t>
  </si>
  <si>
    <t>93455-97-1</t>
  </si>
  <si>
    <t>297-385-2</t>
  </si>
  <si>
    <t>Oxacyclohexadecen
one</t>
  </si>
  <si>
    <t>111879-80-2</t>
  </si>
  <si>
    <t>422-320-3</t>
  </si>
  <si>
    <t>Tetrahydrolinalool</t>
  </si>
  <si>
    <t>78-69-3</t>
  </si>
  <si>
    <t>201-133-9</t>
  </si>
  <si>
    <t>Cyclamen Aldehyde</t>
  </si>
  <si>
    <t>203-161-7</t>
  </si>
  <si>
    <t>Methyl Decenol</t>
  </si>
  <si>
    <t>279-815-0</t>
  </si>
  <si>
    <t>Linalool</t>
  </si>
  <si>
    <t>201-134-4</t>
  </si>
  <si>
    <t>Alpha-Isomethyl
lonone</t>
  </si>
  <si>
    <t>127-51-5</t>
  </si>
  <si>
    <t>204-846-3</t>
  </si>
  <si>
    <t>Hydroxycitronellal</t>
  </si>
  <si>
    <t>107-75-5</t>
  </si>
  <si>
    <t>203-518-7</t>
  </si>
  <si>
    <t>Methylenedioxyphe
nyl Methylpropanal</t>
  </si>
  <si>
    <t>1205-17-0</t>
  </si>
  <si>
    <t>214-881-6</t>
  </si>
  <si>
    <t>Geraniol</t>
  </si>
  <si>
    <t>203-377-1</t>
  </si>
  <si>
    <t> LOLITA FR HEART 2014C 5469951 </t>
  </si>
  <si>
    <t>3,7-dimethyloctan-3-ol</t>
  </si>
  <si>
    <t>18479-58-8</t>
  </si>
  <si>
    <t>242-362-4</t>
  </si>
  <si>
    <t>3,5,5-trimethylhexyl acetate</t>
  </si>
  <si>
    <t>58430-94-7</t>
  </si>
  <si>
    <t>261-245-9</t>
  </si>
  <si>
    <t>linalool</t>
  </si>
  <si>
    <t>coumarin</t>
  </si>
  <si>
    <t>202-086-7</t>
  </si>
  <si>
    <t>tetrahydro-2-isobutyl-4-methylpyran-4-ol, mixed isomers</t>
  </si>
  <si>
    <t>63500-71-0</t>
  </si>
  <si>
    <t>405-040-6</t>
  </si>
  <si>
    <t>citronellyl acetate</t>
  </si>
  <si>
    <t>150-84-5</t>
  </si>
  <si>
    <t>205-775-0</t>
  </si>
  <si>
    <t>(R)-p-mentha-1,8-diene</t>
  </si>
  <si>
    <t>227-813-5</t>
  </si>
  <si>
    <t>linalyl acetate</t>
  </si>
  <si>
    <t>115-95-7</t>
  </si>
  <si>
    <t>204-116-4</t>
  </si>
  <si>
    <t>4-tert-butylcyclohexyl acetate</t>
  </si>
  <si>
    <t>250-594-9</t>
  </si>
  <si>
    <t>3,4,5,6,6-pentamethylhept-3-en-2-one (and isomers)</t>
  </si>
  <si>
    <t>81786-73-4</t>
  </si>
  <si>
    <t>939-627-8</t>
  </si>
  <si>
    <r>
      <rPr>
        <sz val="11"/>
        <rFont val="Trebuchet MS"/>
        <family val="2"/>
        <scheme val="minor"/>
      </rPr>
      <t>1-(1,2,3,4,5,6,7,8-Octahydro-
2,3,8,8-tetramethyl-2- naphthyl)ethan-1-one</t>
    </r>
  </si>
  <si>
    <t>68155-66-8</t>
  </si>
  <si>
    <t>915-730-3</t>
  </si>
  <si>
    <t>anisaldehyde</t>
  </si>
  <si>
    <t>123-11-5</t>
  </si>
  <si>
    <t>204-602-6</t>
  </si>
  <si>
    <t>3-p-cumenyl-2- methylpropionaldehyde</t>
  </si>
  <si>
    <t>citronellol</t>
  </si>
  <si>
    <t>203-375-0</t>
  </si>
  <si>
    <t>4-(2,6,6-trimethylcyclohex-2-ene- 1-yl)-but-3-ene-2-one</t>
  </si>
  <si>
    <t>127-41-3</t>
  </si>
  <si>
    <t>204-481-6</t>
  </si>
  <si>
    <t>1-(5,5-dimethyl-1-cyclohexen-1-yl)pent-4-en-1-one</t>
  </si>
  <si>
    <t>56973-85-4</t>
  </si>
  <si>
    <t>260-486-7</t>
  </si>
  <si>
    <t>7-hydroxycitronellal</t>
  </si>
  <si>
    <t>Reaction mass of cis-1-methyl-1-(4-methylcyclohexyl) ethyl acetate and trans-1-methyl-1-(4-methylcyclohexyl) ethyl acetate and cis-</t>
  </si>
  <si>
    <t>58985-18-5</t>
  </si>
  <si>
    <t>939-728-7</t>
  </si>
  <si>
    <t>α-hexylcinnamaldehyde</t>
  </si>
  <si>
    <t>101-86-0</t>
  </si>
  <si>
    <t>639-566-4</t>
  </si>
  <si>
    <t>[1(E),2]-1-(2,6,6-trimethylcyclohex-3-en-1-yl)but-2-en-1-one</t>
  </si>
  <si>
    <t>71048-52-3</t>
  </si>
  <si>
    <t>275-156-8</t>
  </si>
  <si>
    <t>(+/-) trans-3,3-dimethyl-5-(2,2,3-trimethyl-cyclopent-3-en-1-yl)pent-4-en-2-ol</t>
  </si>
  <si>
    <t>107898-54-4</t>
  </si>
  <si>
    <t>411-580-3</t>
  </si>
  <si>
    <t>[3R-(3α,3aβ,6α,7β,8aα)]-octahydro-3,6,8,8-tetramethyl-1H-3a,7-methanoazulen-5-yl acetate</t>
  </si>
  <si>
    <t>77-54-3</t>
  </si>
  <si>
    <t>201-036-1</t>
  </si>
  <si>
    <t>3-(p-cumenyl)propionaldehyde </t>
  </si>
  <si>
    <t>7775-00-0</t>
  </si>
  <si>
    <t>231-885-3</t>
  </si>
  <si>
    <t>(E)-anethole </t>
  </si>
  <si>
    <t>4180-23-8</t>
  </si>
  <si>
    <t>224-052-0</t>
  </si>
  <si>
    <t>3-methyl-4-(2,6,6-trimethyl-2-cyclohexen-1-yl)-3-buten-2-one</t>
  </si>
  <si>
    <t>Reaction mass of 3-(o-ethylphenyl)-2,2-dimethylpropionaldehyde and 3-(pethylphenyl)-2,2-dimethylpropionaldehyde</t>
  </si>
  <si>
    <t>916-329-6</t>
  </si>
  <si>
    <t>3-methyl-5-Cyclopentadecen-1-one</t>
  </si>
  <si>
    <t>82356-51-2</t>
  </si>
  <si>
    <t>429-900-5</t>
  </si>
  <si>
    <t>1-(2,6,6-trimethyl-2-cyclohexen-1-yl)pent-1-en-3-one</t>
  </si>
  <si>
    <t>7779-30-8</t>
  </si>
  <si>
    <t>231-926-5</t>
  </si>
  <si>
    <t>nerol </t>
  </si>
  <si>
    <t>203-378-7</t>
  </si>
  <si>
    <t>geraniol </t>
  </si>
  <si>
    <t>methyl 2,4-dihydroxy-3,6-dimethylbenzoate</t>
  </si>
  <si>
    <t>4707-47-5</t>
  </si>
  <si>
    <t>225-193-0</t>
  </si>
  <si>
    <t>[3R-(3.alpha.,3a.beta.,7.beta.,8a.alpha.)]-2,3,4,7,8,8a-hexahydro-3,6,8,8-tetramethyl-1H-3a,7-methanoazulene</t>
  </si>
  <si>
    <t>469-61-4</t>
  </si>
  <si>
    <t>207-418-4</t>
  </si>
  <si>
    <t>HALOSOLVE-D</t>
  </si>
  <si>
    <t>Alcohols, C12-14-Secondary, Ethoxylated</t>
  </si>
  <si>
    <t>84133-50-6</t>
  </si>
  <si>
    <t>1-Butanone, 3-(Dodecylthio)-1-[(1r,2s)-2,6,6-
Trimethyl-3-Cyclohexen-1-Yl]- , Rel-</t>
  </si>
  <si>
    <t>456-350-3</t>
  </si>
  <si>
    <t>2-Buten-1-One, 1-[(1r,2s)-2,6,6-Trimethyl-3-
Cyclohexen-1-Yl]-, (2e)-Rel-</t>
  </si>
  <si>
    <t> TUBEROSE PETALS FR M3 CLP 2015C 5531898 </t>
  </si>
  <si>
    <t>3,7-dimethyloctan-3-ol </t>
  </si>
  <si>
    <t>benzyl acetate </t>
  </si>
  <si>
    <t>140-11-4</t>
  </si>
  <si>
    <t>205-399-7</t>
  </si>
  <si>
    <t>2-phenylethanol</t>
  </si>
  <si>
    <t>60-12-8</t>
  </si>
  <si>
    <t>200-456-2</t>
  </si>
  <si>
    <t>hexyl salicylate</t>
  </si>
  <si>
    <t>6259-76-3</t>
  </si>
  <si>
    <t>228-408-6</t>
  </si>
  <si>
    <t>cis-2-tert-butylcyclohexyl acetate</t>
  </si>
  <si>
    <t>88-41-5</t>
  </si>
  <si>
    <t>201-828-7</t>
  </si>
  <si>
    <t>tetrahydro-2-isobutyl-4-methylpyran-4-ol, mixed isomers (cis and trans)</t>
  </si>
  <si>
    <t>geranyl acetate</t>
  </si>
  <si>
    <t>105-87-3</t>
  </si>
  <si>
    <t>203-341-5</t>
  </si>
  <si>
    <t>p-menth-1-en-8-ol</t>
  </si>
  <si>
    <t>98-55-5</t>
  </si>
  <si>
    <t>202-680-6</t>
  </si>
  <si>
    <t>3,7-dimethylnona-1,6-dien-3-ol</t>
  </si>
  <si>
    <t>10339-55-6</t>
  </si>
  <si>
    <t>233-732-6</t>
  </si>
  <si>
    <t>3a,4,5,6,7,7a-hexahydro-4,7- methano-1H-indenyl propionate</t>
  </si>
  <si>
    <t>272-805-7</t>
  </si>
  <si>
    <t>3-methyl-5-phenylpentanol</t>
  </si>
  <si>
    <t>55066-48-3</t>
  </si>
  <si>
    <t>259-461-3</t>
  </si>
  <si>
    <t>2-methyl-4-(2,2,3-trimethyl-3- cyclopenten-1-yl)-2-buten-1-ol</t>
  </si>
  <si>
    <t>28219-60-5</t>
  </si>
  <si>
    <t>248-907-2</t>
  </si>
  <si>
    <t>Reaction mass of cis-4- (isopropyl)cyclohexanemethanol and trans-4- (isopropyl)cyclohexanemethanol</t>
  </si>
  <si>
    <t>13828-37-0</t>
  </si>
  <si>
    <t>237-539-8</t>
  </si>
  <si>
    <t>4-methyl-3-decen-5-ol</t>
  </si>
  <si>
    <t>α-methyl-1,3-benzodioxole-5- propionaldehyde</t>
  </si>
  <si>
    <t>241-881-6</t>
  </si>
  <si>
    <t>isobutyl salicylate</t>
  </si>
  <si>
    <t>87-19-4</t>
  </si>
  <si>
    <t>201-729-9</t>
  </si>
  <si>
    <t>Dimethylcyclohex-3-ene-1- carbaldehyde (isomer unspeci- fied)</t>
  </si>
  <si>
    <t>27939-60-2</t>
  </si>
  <si>
    <t>248-742-6</t>
  </si>
  <si>
    <t>1,2,3,5,6,7-hexahydro-1,1,2,3,3-pentamethyl-4H-inden-4-one</t>
  </si>
  <si>
    <t>33704-61-9</t>
  </si>
  <si>
    <t>251-649-3</t>
  </si>
  <si>
    <t>3-(p-cumenyl)propionaldehyde</t>
  </si>
  <si>
    <t>nerol</t>
  </si>
  <si>
    <t>allyl 3-cyclohexylpropionate</t>
  </si>
  <si>
    <t>2705-87-5</t>
  </si>
  <si>
    <t>220-292-5</t>
  </si>
  <si>
    <t>1,4-dioxacyclohexadecane-5,16- dione</t>
  </si>
  <si>
    <t>54982-83-1</t>
  </si>
  <si>
    <t>259-423-6</t>
  </si>
  <si>
    <t>allyl (cyclohexyloxy)acetate</t>
  </si>
  <si>
    <t>68901-15-5</t>
  </si>
  <si>
    <t>272-657-3</t>
  </si>
  <si>
    <t>2,6-dimethylhept-5-enal</t>
  </si>
  <si>
    <t>106-72-9</t>
  </si>
  <si>
    <t>203-427-2</t>
  </si>
  <si>
    <t>[1(E),2]-1-(2,6,6-trimethylcyclohex-3-en-1-yl)but-2- en-1-one</t>
  </si>
  <si>
    <t>57378-68-4</t>
  </si>
  <si>
    <t>methyl non-2-ynoate</t>
  </si>
  <si>
    <t>111-80-8</t>
  </si>
  <si>
    <t>203-909-2</t>
  </si>
  <si>
    <t>SNOWFLAKE MAX FR M1 2021C</t>
  </si>
  <si>
    <t>Benzyl acetate</t>
  </si>
  <si>
    <t>7-hydroxy-3,7-dimethyloctan-1-al</t>
  </si>
  <si>
    <t>2,6-dimethyl-7-octen-2-ol</t>
  </si>
  <si>
    <t>3,7-dimethylnona-1,6-dien-3-ol (cis
&amp; trans)</t>
  </si>
  <si>
    <t>4-Methyl-3-decen-5-ol</t>
  </si>
  <si>
    <t>701-429-2</t>
  </si>
  <si>
    <t>1-(2,6,6-Trimethylcyclohex-2-en-1-
yl)pent-1-en-3-one</t>
  </si>
  <si>
    <t>1335-46-2</t>
  </si>
  <si>
    <t>215-635-0</t>
  </si>
  <si>
    <t>3,7-dimethyl-1,6-octadien-3-yl
acetate (= linalyl acetate)</t>
  </si>
  <si>
    <t>tetrahydro-2-isobutyl-4-methylpyran-
4-ol, mixed isomers (cis and trans)</t>
  </si>
  <si>
    <t>cis-3-hexenyl 2-hydroxybenzoate</t>
  </si>
  <si>
    <t>65405-77-8</t>
  </si>
  <si>
    <t>265-745-8</t>
  </si>
  <si>
    <t>1,4-dioxacyclohexadecane-5,16-
dione</t>
  </si>
  <si>
    <t>3A,4,5,6,7,7A-Hexahydro-4,7-
methano-1H-inden-5(6)-yl
propionate</t>
  </si>
  <si>
    <t>4-methoxybenzyl acetate</t>
  </si>
  <si>
    <t>104-21-2</t>
  </si>
  <si>
    <t>203-185-8</t>
  </si>
  <si>
    <t>1331-83-5</t>
  </si>
  <si>
    <t>215-562-4</t>
  </si>
  <si>
    <t>1,3-Benzodioxole-5-carboxaldehyde
(= piperonal)</t>
  </si>
  <si>
    <t>120-57-0</t>
  </si>
  <si>
    <t>204-409-7</t>
  </si>
  <si>
    <t>(E)-2-(3,5-dimethylhex-3-en-2-
yloxy)-2-
methylpropylcyclopropanecarboxylat
e</t>
  </si>
  <si>
    <t>676532-44-8</t>
  </si>
  <si>
    <t>benzyl 2-hydroxybenzoate</t>
  </si>
  <si>
    <t>Cedryl methyl ether</t>
  </si>
  <si>
    <t>19870-74-7</t>
  </si>
  <si>
    <t>243-384-7</t>
  </si>
  <si>
    <t>2-propenyl 2(3)-methylbutoxyacetate</t>
  </si>
  <si>
    <t>916-328-0</t>
  </si>
  <si>
    <t>2-(2-(4-methyl-3-cyclohexen-1-
yl)propyl)cyclopentanone</t>
  </si>
  <si>
    <t>95962-14-4</t>
  </si>
  <si>
    <t>404-240-0</t>
  </si>
  <si>
    <t>2-(1-(3,3-
dimethylcyclohexyl)ethoxy)-2-
methyl-propyl
cyclopropanecarboxylate</t>
  </si>
  <si>
    <t>477218-42-1</t>
  </si>
  <si>
    <t>460-490-0</t>
  </si>
  <si>
    <t>3,7-dimethyl-2,6-octadienyl acetate
(= geranyl acetate)</t>
  </si>
  <si>
    <t>906-083-8</t>
  </si>
  <si>
    <t>2-propenyl 3-cyclohexylpropanoate</t>
  </si>
  <si>
    <t>reaction mass of: (E)-
oxacyclohexadec-12-en-2-one; (E)-
oxacyclohexadec-13-en-2-one; a)
(Z)-oxacyclohexadec-(12)-en-2-one
and b) (Z)-oxacyclohexadec-(13)-en-
2-one</t>
  </si>
  <si>
    <t>4-Methyl-2-(2-methyl-1-
propenyl)tetrahydro-2H-pyran</t>
  </si>
  <si>
    <t>16409-43-1</t>
  </si>
  <si>
    <t>240-457-5</t>
  </si>
  <si>
    <t>1-(2,6,6-trimethyl-3-cyclohexen-1-
yl)-2-buten-1-one</t>
  </si>
  <si>
    <t>260-709-8</t>
  </si>
  <si>
    <t>dodecanal</t>
  </si>
  <si>
    <t>203-983-6</t>
  </si>
  <si>
    <t>2,4-dimethylcyclohex-3-ene-1-
carbaldehyde</t>
  </si>
  <si>
    <t>943-728-2</t>
  </si>
  <si>
    <t>isoeugenol</t>
  </si>
  <si>
    <t>97-54-1</t>
  </si>
  <si>
    <t>202-590-7</t>
  </si>
  <si>
    <t>Isobutyl Methyl Tetrahydropyranol</t>
  </si>
  <si>
    <t>4-tert-Butylcyclohexyl acetate</t>
  </si>
  <si>
    <t>250-954-9</t>
  </si>
  <si>
    <t>Pogostemon Cablin Oil</t>
  </si>
  <si>
    <t>8014-09-3</t>
  </si>
  <si>
    <t>616-944-7</t>
  </si>
  <si>
    <t>Amyl salicylate</t>
  </si>
  <si>
    <t>2050-08-0</t>
  </si>
  <si>
    <t>218-080-2</t>
  </si>
  <si>
    <t>[1R-(1a,4ß,4aa,6ß,8aa)]-Octahydro-4,8a
,9,9-tetramethyl-1,6-methano-1(2H)-nap
hthol</t>
  </si>
  <si>
    <t>5986-55-0</t>
  </si>
  <si>
    <t>227-807-2</t>
  </si>
  <si>
    <t>Phenethyl alcohol</t>
  </si>
  <si>
    <t>Alpha-Isomethyl Ionone</t>
  </si>
  <si>
    <t>Ethyl 2,2-Dimethylhydrocinnamal</t>
  </si>
  <si>
    <t>266-819-2</t>
  </si>
  <si>
    <t>Benzyl Acetate</t>
  </si>
  <si>
    <t>Amyl Cinnamal</t>
  </si>
  <si>
    <t>122-40-7</t>
  </si>
  <si>
    <t>204-541-5</t>
  </si>
  <si>
    <t>Methyl Ionone</t>
  </si>
  <si>
    <t>(1S-cis)-1,2,3,4,5,6,7,8-octahydro-7-isop
ropylidene-1,4-dimethylazulene</t>
  </si>
  <si>
    <t>88-84-6</t>
  </si>
  <si>
    <t>201-860-1</t>
  </si>
  <si>
    <t>(ethoxymethoxy)Cyclododecane</t>
  </si>
  <si>
    <t>58567-11-6</t>
  </si>
  <si>
    <t>261-332-1</t>
  </si>
  <si>
    <t>2,6-Dimethyl-7-Octen-2-ol</t>
  </si>
  <si>
    <t>Azulene,
1,2,3,4,5,6,7,8-octahydro-1,4-dimethyl-7
-(1-methylethenyl)-, (1S,4S,7R)-</t>
  </si>
  <si>
    <t>Dimethylcyclohexylethoxy
Isobutylpropanoate</t>
  </si>
  <si>
    <t>141773-73-1</t>
  </si>
  <si>
    <t>415-490-5</t>
  </si>
  <si>
    <t>Citronellol</t>
  </si>
  <si>
    <t>Eugenol</t>
  </si>
  <si>
    <t>97-53-0</t>
  </si>
  <si>
    <t>202-589-1</t>
  </si>
  <si>
    <t>Methyl decenol</t>
  </si>
  <si>
    <t>Lauraldehyde</t>
  </si>
  <si>
    <t>Heliotropine</t>
  </si>
  <si>
    <t>Cyclooctenyl Methyl Carbonate</t>
  </si>
  <si>
    <t>87731-18-8</t>
  </si>
  <si>
    <t>401-620-8</t>
  </si>
  <si>
    <t>Nerol</t>
  </si>
  <si>
    <t>Undecylenal</t>
  </si>
  <si>
    <t>112-45-8</t>
  </si>
  <si>
    <t>203-973-1</t>
  </si>
  <si>
    <t>beta-Caryophyllene</t>
  </si>
  <si>
    <t>87-44-5</t>
  </si>
  <si>
    <t>201-746-1</t>
  </si>
  <si>
    <t>2,4-Dimethyl-3-Cyclohexene
Carboxaldehyde</t>
  </si>
  <si>
    <t>268-264-1</t>
  </si>
  <si>
    <t>Allyl phenoxyacetate</t>
  </si>
  <si>
    <t>7493-74-5</t>
  </si>
  <si>
    <t>231-335-2</t>
  </si>
  <si>
    <t>Trimethylcyclopentenyl
Dimethylisopentenol</t>
  </si>
  <si>
    <t>Isobutenyl Methyltetrahydropyran</t>
  </si>
  <si>
    <t>6,6-Dimethylbicyclo[3.1.1]hept-2-ene-2-p
ropionaldehyde</t>
  </si>
  <si>
    <t>33885-51-7</t>
  </si>
  <si>
    <t>251-717-2</t>
  </si>
  <si>
    <t>Dimethyl Heptenal</t>
  </si>
  <si>
    <t>(1-methyl-2-(5-methylhex-4-en-2-yl)cyclo
propyl)methanol</t>
  </si>
  <si>
    <t>1655500-83-6</t>
  </si>
  <si>
    <t>942-597-9</t>
  </si>
  <si>
    <t>Delta-Damascone</t>
  </si>
  <si>
    <t>[(3,7-dimethyl-6-octenyl)oxy]Acetaldehy
de</t>
  </si>
  <si>
    <t>7492-67-3</t>
  </si>
  <si>
    <t>231-324-2</t>
  </si>
  <si>
    <t>Isoeugenol</t>
  </si>
  <si>
    <t>Isomenthone</t>
  </si>
  <si>
    <t>491-07-6</t>
  </si>
  <si>
    <t>207-727-4</t>
  </si>
  <si>
    <t>Trimethylundecenal</t>
  </si>
  <si>
    <t>141-13-9</t>
  </si>
  <si>
    <t>205-460-8</t>
  </si>
  <si>
    <t>Limonene</t>
  </si>
  <si>
    <t>Orange Oil Terpenes</t>
  </si>
  <si>
    <t>68917-57-7</t>
  </si>
  <si>
    <t>614-800-8</t>
  </si>
  <si>
    <t>Orange Juice Oils</t>
  </si>
  <si>
    <t>68514-75-0</t>
  </si>
  <si>
    <t>307-891-8</t>
  </si>
  <si>
    <t>Citrus Limon (Lemon) Peel Oil</t>
  </si>
  <si>
    <t>8008-56-8</t>
  </si>
  <si>
    <t>616-925-3</t>
  </si>
  <si>
    <t>Ionone</t>
  </si>
  <si>
    <t>79-77-6</t>
  </si>
  <si>
    <t>201-224-3</t>
  </si>
  <si>
    <t>C12-14 Sec-Pareth</t>
  </si>
  <si>
    <r>
      <rPr>
        <sz val="11"/>
        <rFont val="Trebuchet MS"/>
        <family val="2"/>
        <scheme val="minor"/>
      </rPr>
      <t>1-butanone,
3-(dodecylthio)-1-(2,6,6-trimethyl-3-cyclo hexen-1-yl)</t>
    </r>
  </si>
  <si>
    <t>Linalyl acetate</t>
  </si>
  <si>
    <t>Hexyl Salicylate</t>
  </si>
  <si>
    <t>beta-Pinene</t>
  </si>
  <si>
    <t>127-91-3</t>
  </si>
  <si>
    <t>204-872-5</t>
  </si>
  <si>
    <t>Gamma-Terpinene</t>
  </si>
  <si>
    <t>99-85-4</t>
  </si>
  <si>
    <t>202-794-6</t>
  </si>
  <si>
    <t>Citral</t>
  </si>
  <si>
    <t>226-394-6</t>
  </si>
  <si>
    <t>Thymus Vulgaris Extract</t>
  </si>
  <si>
    <t>85085-75-2</t>
  </si>
  <si>
    <t>616-910-1</t>
  </si>
  <si>
    <t>Citrus Aurantium Dulcis Oil</t>
  </si>
  <si>
    <t>8008-57-9</t>
  </si>
  <si>
    <t>616-926-9</t>
  </si>
  <si>
    <t>Cymbopogon Schoenanthus Oil</t>
  </si>
  <si>
    <t>616-903-3</t>
  </si>
  <si>
    <t>1-(2,6,6-Trimethyl-2-Cyclohexen-1-yl)He pta-1,6-dien-3-one</t>
  </si>
  <si>
    <t>79-78-7</t>
  </si>
  <si>
    <t>201-225-9</t>
  </si>
  <si>
    <t>Pinene</t>
  </si>
  <si>
    <t>80-56-8</t>
  </si>
  <si>
    <t>201-291-9</t>
  </si>
  <si>
    <t>Myrcene</t>
  </si>
  <si>
    <t>123-35-3</t>
  </si>
  <si>
    <t>204-622-5</t>
  </si>
  <si>
    <t>Eucalyptol</t>
  </si>
  <si>
    <t>470-82-6</t>
  </si>
  <si>
    <t>207-431-5</t>
  </si>
  <si>
    <t>Actieve stof / Hulpstof</t>
  </si>
  <si>
    <t>acuut grens</t>
  </si>
  <si>
    <t>chronic grens</t>
  </si>
  <si>
    <t>[3R-(3.alpha.,3a.beta.,7,beta.,8a.alpha.)]-1-(2,3,4,7,8,8a-hexahydro-3,6,8,8-tetramethyl-1H-3a,7-methanoazulen-5-yl)ethan-1-one</t>
  </si>
  <si>
    <t>32388-55-9</t>
  </si>
  <si>
    <t>[4-[[4-Anilino-1-naphthyl][4-(dimethylamino)phenyl]methylene]cyclohexa-2,5-dien-1-ylidene]dimethylammonium acetate</t>
  </si>
  <si>
    <t>83803-79-6</t>
  </si>
  <si>
    <t>®-p-Mentha-1,8-diene</t>
  </si>
  <si>
    <t>138-86-3/5989-27-5/8022-90-0/555-08-8/8050-32-6/7705-14-8</t>
  </si>
  <si>
    <t>1,3,4,6,7,8-hexahydro-4,6,6,7,8,8-hexamethylindeno[
5,6-c]pyran</t>
  </si>
  <si>
    <t>1222-05-5</t>
  </si>
  <si>
    <t>1,4-methanoazulene,decahydro-4,8,8-trimethyl-9-methylene-,[1s-(1.alpha.,3a.beta.,4.alpha.,8a.beta.)]-</t>
  </si>
  <si>
    <t>475-20-7</t>
  </si>
  <si>
    <t>2-(2-butoxyethoxy)ethanol</t>
  </si>
  <si>
    <t>112-34-5</t>
  </si>
  <si>
    <t>2,6-ditertbutyl-p-cresol</t>
  </si>
  <si>
    <t>128-37-0</t>
  </si>
  <si>
    <t>2-amino-1-butanol</t>
  </si>
  <si>
    <t>96-20-8</t>
  </si>
  <si>
    <t xml:space="preserve">2-ethyl-4-(2,2,3-trimethyl-3-cyclopenten-1-yl)-2-buten-1-ol </t>
  </si>
  <si>
    <t>28219-61-6</t>
  </si>
  <si>
    <t xml:space="preserve">3,5-dinitro-2,6-dimethyl-4-tert butyl acetophenone </t>
  </si>
  <si>
    <t>81-14-1</t>
  </si>
  <si>
    <t>6-acetyl-1,1,2,4,4,7-hexamethyltetraline (tonalide, fixolide, ahtn)</t>
  </si>
  <si>
    <t>1506-02-1</t>
  </si>
  <si>
    <t>7 mole ethoxylated tallow amine</t>
  </si>
  <si>
    <t>61791-26-2</t>
  </si>
  <si>
    <t>a mixture of
(E)-oxacyclohexadec-12-en-2-one;
(E)-oxacyclohexadec-13-en-2-one;
a) (Z)-oxacyclohexadec-(12)-en-2-one and b) -oxac</t>
  </si>
  <si>
    <t>acrylic acid</t>
  </si>
  <si>
    <t>79-10-7</t>
  </si>
  <si>
    <t>alcohols, C12-14, ethoxylated, sulfates,sodium salts</t>
  </si>
  <si>
    <t>68891-38-3 / 68585-34-2</t>
  </si>
  <si>
    <t>alcohols, C12-15, ethoxylated</t>
  </si>
  <si>
    <t>68131-39-5</t>
  </si>
  <si>
    <t>alcohols, C12-15-branched and linear, ethoxylated</t>
  </si>
  <si>
    <t>106232-83-1</t>
  </si>
  <si>
    <t>alkyl(C10-16)benzenesulfonic acid</t>
  </si>
  <si>
    <t>85536-14-7</t>
  </si>
  <si>
    <t>alkyl, C12-C16-alkyldimethyl</t>
  </si>
  <si>
    <t>68439-70-3</t>
  </si>
  <si>
    <t xml:space="preserve">allyl hexanoate </t>
  </si>
  <si>
    <t>123-68-2</t>
  </si>
  <si>
    <t>alpha-hexylcinnamaldehyde</t>
  </si>
  <si>
    <t>amines, C12-14 (even numbered)-alkyldimethyl, N-oxides</t>
  </si>
  <si>
    <t>308062-28-4</t>
  </si>
  <si>
    <t xml:space="preserve">amines, C12-C14-alkyldimethyl </t>
  </si>
  <si>
    <t>84649-84-3</t>
  </si>
  <si>
    <t>amines, coco, alkyldimethyl, N-oxides</t>
  </si>
  <si>
    <t>61788-90-7</t>
  </si>
  <si>
    <t>benzophenone-3</t>
  </si>
  <si>
    <t>131-57-7</t>
  </si>
  <si>
    <t>bicyclo[4,3,1]Decane, 3- Methoxy-7,7-Dimethyl-10-Methylene</t>
  </si>
  <si>
    <t>216970-21-7</t>
  </si>
  <si>
    <t xml:space="preserve">bis(2-ethylhexyl)maleate </t>
  </si>
  <si>
    <t>142-16-5</t>
  </si>
  <si>
    <t>butyric acid</t>
  </si>
  <si>
    <t>107-92-6</t>
  </si>
  <si>
    <t>caprolactam</t>
  </si>
  <si>
    <t>105-60-2</t>
  </si>
  <si>
    <t>cchloranil (Tetrachloro-pbenzoquinone)</t>
  </si>
  <si>
    <t>118-75-2</t>
  </si>
  <si>
    <t>cederwood oil</t>
  </si>
  <si>
    <t>8000-27-9</t>
  </si>
  <si>
    <t>chlorinated C14-C17 n-Paraffins</t>
  </si>
  <si>
    <t>85535-85-9</t>
  </si>
  <si>
    <t>chromium trioxide</t>
  </si>
  <si>
    <t>1333-82-0</t>
  </si>
  <si>
    <t>CI Basic yellow 21</t>
  </si>
  <si>
    <t>6359-50-8</t>
  </si>
  <si>
    <t>CI basic yellow 29</t>
  </si>
  <si>
    <t>73019-09-7</t>
  </si>
  <si>
    <t>cis-3-hexenyl-2-hydroxybenzoate</t>
  </si>
  <si>
    <t>copper (I) thiocyanate</t>
  </si>
  <si>
    <t>1111-67-7</t>
  </si>
  <si>
    <t>copper (II)oxide</t>
  </si>
  <si>
    <t>1317-38-0</t>
  </si>
  <si>
    <t>copper nitrate trihydrate</t>
  </si>
  <si>
    <t>10031-43-3</t>
  </si>
  <si>
    <t>coppernitrate</t>
  </si>
  <si>
    <t>3251-23-8</t>
  </si>
  <si>
    <t xml:space="preserve">cyclohexane </t>
  </si>
  <si>
    <t>110-82-7</t>
  </si>
  <si>
    <t>cymoxanil</t>
  </si>
  <si>
    <t xml:space="preserve">57966-95-7 </t>
  </si>
  <si>
    <t>denatonium benzoate</t>
  </si>
  <si>
    <t>3734-33-6</t>
  </si>
  <si>
    <t>dibutyltin dilaurate</t>
  </si>
  <si>
    <t>77-58-7</t>
  </si>
  <si>
    <t>dimethyl(tetradecyl)amine</t>
  </si>
  <si>
    <t>112-75-4</t>
  </si>
  <si>
    <t>dodecan-1-ol</t>
  </si>
  <si>
    <t>112-53-8</t>
  </si>
  <si>
    <t>dodecanenitrile</t>
  </si>
  <si>
    <t>2437-25-4</t>
  </si>
  <si>
    <t>ethoxylated fatty amine</t>
  </si>
  <si>
    <t>26635-93-8</t>
  </si>
  <si>
    <t xml:space="preserve">fatty acids, tall-oil, compds. with (Z)-N-9-octadecenyl-1,3-propane... </t>
  </si>
  <si>
    <t xml:space="preserve">91845-13-5 </t>
  </si>
  <si>
    <t>fatty alcohol alkoxylate 3</t>
  </si>
  <si>
    <t>fluopyram</t>
  </si>
  <si>
    <t>658066-35-4</t>
  </si>
  <si>
    <t>hexadecyldimethylamine</t>
  </si>
  <si>
    <t>112-69-6</t>
  </si>
  <si>
    <t>lauramine oxide 29-31%</t>
  </si>
  <si>
    <t>85408-49-7</t>
  </si>
  <si>
    <t>lauryl dimethylamine oxide</t>
  </si>
  <si>
    <t>70592-80-2</t>
  </si>
  <si>
    <t>lead monoxide</t>
  </si>
  <si>
    <t>1317-36-8</t>
  </si>
  <si>
    <t xml:space="preserve">monoethanolamine </t>
  </si>
  <si>
    <t>141-43-5</t>
  </si>
  <si>
    <t>N,N-dimethyl-1-decanamine-N-oxide</t>
  </si>
  <si>
    <t>2605-79-0</t>
  </si>
  <si>
    <t>N,N-dimethyldodecanamine</t>
  </si>
  <si>
    <t>112-18-5</t>
  </si>
  <si>
    <t>n-hexyl-2-hydroxybenzoate</t>
  </si>
  <si>
    <t>oils, cedarwood, texan</t>
  </si>
  <si>
    <t>68990-83-0</t>
  </si>
  <si>
    <t>oils, manila elemi</t>
  </si>
  <si>
    <t>8023-89-0</t>
  </si>
  <si>
    <t>oleic acid, compound with (Z)-N-octadec-9-enylpropane-1,3-diamine</t>
  </si>
  <si>
    <t>40027-38-1</t>
  </si>
  <si>
    <t>oxacyclohexadecen-2-one</t>
  </si>
  <si>
    <t>pin-2(10)-ene</t>
  </si>
  <si>
    <t>pin-2(3)-ene</t>
  </si>
  <si>
    <t>pine oil</t>
  </si>
  <si>
    <t>8000-41-7</t>
  </si>
  <si>
    <t>pine, pinus pumila, ext</t>
  </si>
  <si>
    <t>97676-05-6</t>
  </si>
  <si>
    <t>shellsol A100</t>
  </si>
  <si>
    <t>64742-95-6</t>
  </si>
  <si>
    <t>silver nitrate</t>
  </si>
  <si>
    <t>7761-88-8</t>
  </si>
  <si>
    <t>silver Zeolite A</t>
  </si>
  <si>
    <t>sodium chlorate</t>
  </si>
  <si>
    <t>7775-09-9</t>
  </si>
  <si>
    <t>sodium chlorite</t>
  </si>
  <si>
    <t>7758-19-2</t>
  </si>
  <si>
    <t xml:space="preserve">sodium dimethyldithiocarbamate
</t>
  </si>
  <si>
    <t>128-04-1</t>
  </si>
  <si>
    <t>sodium dodecyl sulphate</t>
  </si>
  <si>
    <t>151-21-3</t>
  </si>
  <si>
    <t>subtilisine</t>
  </si>
  <si>
    <t>9014-01-1</t>
  </si>
  <si>
    <t>sulfonic acids, C14-16-alkane hydroxy and C14-16 alkene, sodium salts</t>
  </si>
  <si>
    <t>68439-57-6</t>
  </si>
  <si>
    <t>sulfonic acids, C14-17-sec-alkane, sodium salts</t>
  </si>
  <si>
    <t>97489-15-1 / 85711-69-9</t>
  </si>
  <si>
    <t>tetradecanol</t>
  </si>
  <si>
    <t>112-72-1</t>
  </si>
  <si>
    <t>tridec-2-enenitrile</t>
  </si>
  <si>
    <t>triphenylphosphate</t>
  </si>
  <si>
    <t>115-86-6</t>
  </si>
  <si>
    <t>tris(methylphenyl) phosphate</t>
  </si>
  <si>
    <t>809-930-9, 1330-78-5</t>
  </si>
  <si>
    <t>turpentine oil</t>
  </si>
  <si>
    <t>8006-64-2</t>
  </si>
  <si>
    <t>z)-octadec-9-enylamine</t>
  </si>
  <si>
    <t>112-90-3</t>
  </si>
  <si>
    <t>zinc oxide</t>
  </si>
  <si>
    <t>1314-13-2</t>
  </si>
  <si>
    <t>Export date: 25/04/2024 04:33:02</t>
  </si>
  <si>
    <t>https://echa.europa.eu/information-on-chemicals/biocidal-active-substances</t>
  </si>
  <si>
    <t>Substance name</t>
  </si>
  <si>
    <t>EC/List no.</t>
  </si>
  <si>
    <t>CAS no.</t>
  </si>
  <si>
    <t>BAS number</t>
  </si>
  <si>
    <t>Product-type</t>
  </si>
  <si>
    <t>Review Programme flag</t>
  </si>
  <si>
    <t>New active substance flag</t>
  </si>
  <si>
    <t>Annex I substance flag</t>
  </si>
  <si>
    <t>Inclusion Category</t>
  </si>
  <si>
    <t>Approval start date</t>
  </si>
  <si>
    <t>Approval end date</t>
  </si>
  <si>
    <t>Evaluating competent authority</t>
  </si>
  <si>
    <t>Approval status</t>
  </si>
  <si>
    <t>Assessment status</t>
  </si>
  <si>
    <t>Assessment sub-status</t>
  </si>
  <si>
    <t>Legal act</t>
  </si>
  <si>
    <t>Link to legal act</t>
  </si>
  <si>
    <t>R4BP asset number</t>
  </si>
  <si>
    <t>Candidate for substitution</t>
  </si>
  <si>
    <t>Factsheet URL</t>
  </si>
  <si>
    <t>Related authorised biocidal products</t>
  </si>
  <si>
    <t>RML ID</t>
  </si>
  <si>
    <t>Substance information page</t>
  </si>
  <si>
    <t>(+)-Tartaric acid</t>
  </si>
  <si>
    <t>201-766-0</t>
  </si>
  <si>
    <t/>
  </si>
  <si>
    <t>false</t>
  </si>
  <si>
    <t>true</t>
  </si>
  <si>
    <t>01/09/2013</t>
  </si>
  <si>
    <t>Approved</t>
  </si>
  <si>
    <t>Regulation (EU) 528/2012 Annex I</t>
  </si>
  <si>
    <t>http://eur-lex.europa.eu/legal-content/EN/ALL/?uri=CELEX:32012R0528</t>
  </si>
  <si>
    <t>EU-0012339-0000</t>
  </si>
  <si>
    <t>https://echa.europa.eu/nl/information-on-chemicals/biocidal-active-substances/-/disas/factsheet/1424/null</t>
  </si>
  <si>
    <t>100.001.606</t>
  </si>
  <si>
    <t>https://echa.europa.eu/nl/substance-information/-/substanceinfo/100.001.606</t>
  </si>
  <si>
    <t>(1,3,4,5,6,7-hexahydro-1,3-dioxo-2H-isoindol-2-yl)methyl (1R-trans)-2,2-dimethyl-3-(2-methylprop-1-enyl)cyclo-propanecarboxylate (d-Tetramethrin)</t>
  </si>
  <si>
    <t>214-619-0</t>
  </si>
  <si>
    <t>PT18-Insecticides, acaricides and products to control other arthropods</t>
  </si>
  <si>
    <t>Germany</t>
  </si>
  <si>
    <t>Initial application for approval in progress</t>
  </si>
  <si>
    <t>Competent authority evaluation</t>
  </si>
  <si>
    <t>Under assessment</t>
  </si>
  <si>
    <t>https://echa.europa.eu/nl/information-on-chemicals/biocidal-active-substances/-/disas/factsheet/1299/PT18</t>
  </si>
  <si>
    <t>100.013.290</t>
  </si>
  <si>
    <t>https://echa.europa.eu/nl/substance-information/-/substanceinfo/100.013.290</t>
  </si>
  <si>
    <t>(13Z)-Hexadec-13-en-11-yn-1-yl acetate</t>
  </si>
  <si>
    <t>642-968-2</t>
  </si>
  <si>
    <t>78617-58-0</t>
  </si>
  <si>
    <t>PT19-Repellents and attractants</t>
  </si>
  <si>
    <t>01/06/2023</t>
  </si>
  <si>
    <t>31/05/2033</t>
  </si>
  <si>
    <t>France</t>
  </si>
  <si>
    <t>Implementing Regulation (EU) 2023/1079</t>
  </si>
  <si>
    <t>http://eur-lex.europa.eu/legal-content/EN/ALL/?uri=CELEX:32023R1079</t>
  </si>
  <si>
    <t>EU-0028422-0000</t>
  </si>
  <si>
    <t>https://echa.europa.eu/nl/information-on-chemicals/biocidal-active-substances/-/disas/factsheet/1923/PT19</t>
  </si>
  <si>
    <t>100.170.866</t>
  </si>
  <si>
    <t>https://echa.europa.eu/nl/substance-information/-/substanceinfo/100.170.866</t>
  </si>
  <si>
    <t>(2R,6aS,12aS)-1,2,6,6a,12,12a-hexa- hydro-2-isopropenyl-8,9-dimethoxychro- meno[3,4-b]furo[2,3-h]chromen-6-one (Rotenone)</t>
  </si>
  <si>
    <t>201-501-9</t>
  </si>
  <si>
    <t>83-79-4</t>
  </si>
  <si>
    <t>PT17-Piscicides</t>
  </si>
  <si>
    <t>United Kingdom</t>
  </si>
  <si>
    <t>Cancelled application</t>
  </si>
  <si>
    <t>https://echa.europa.eu/nl/information-on-chemicals/biocidal-active-substances/-/disas/factsheet/1375/PT17</t>
  </si>
  <si>
    <t>100.001.365</t>
  </si>
  <si>
    <t>https://echa.europa.eu/nl/substance-information/-/substanceinfo/100.001.365</t>
  </si>
  <si>
    <t>(9Z,12E)-Tetradeca-9, 12-dien-1-yl acetate</t>
  </si>
  <si>
    <t>608-490-3</t>
  </si>
  <si>
    <t>Austria</t>
  </si>
  <si>
    <t>No longer supported</t>
  </si>
  <si>
    <t>Directive 2011/11/EU</t>
  </si>
  <si>
    <t>http://eur-lex.europa.eu/legal-content/EN/ALL/?uri=CELEX:32011L0011</t>
  </si>
  <si>
    <t>EU-0005408-0000</t>
  </si>
  <si>
    <t>https://echa.europa.eu/nl/information-on-chemicals/biocidal-active-substances/-/disas/factsheet/58/PT19</t>
  </si>
  <si>
    <t>100.112.543</t>
  </si>
  <si>
    <t>https://echa.europa.eu/nl/substance-information/-/substanceinfo/100.112.543</t>
  </si>
  <si>
    <t>(9Z,12E)-tetradeca-9,12-dien-1-yl acetate</t>
  </si>
  <si>
    <t>EU-0012350-0000</t>
  </si>
  <si>
    <t>https://echa.europa.eu/nl/information-on-chemicals/biocidal-active-substances/-/disas/factsheet/1433/null</t>
  </si>
  <si>
    <t>(benzothiazol-2-ylthio)methyl thiocyanate (TCMTB)</t>
  </si>
  <si>
    <t>244-445-0</t>
  </si>
  <si>
    <t>21564-17-0</t>
  </si>
  <si>
    <t>PT09-Fibre, leather, rubber and polymerised materials preservatives</t>
  </si>
  <si>
    <t>Norway</t>
  </si>
  <si>
    <t>https://echa.europa.eu/nl/information-on-chemicals/biocidal-active-substances/-/disas/factsheet/1215/PT09</t>
  </si>
  <si>
    <t>100.040.390</t>
  </si>
  <si>
    <t>https://echa.europa.eu/nl/substance-information/-/substanceinfo/100.040.390</t>
  </si>
  <si>
    <t>PT12-Slimicides</t>
  </si>
  <si>
    <t>https://echa.europa.eu/nl/information-on-chemicals/biocidal-active-substances/-/disas/factsheet/1215/PT12</t>
  </si>
  <si>
    <t>(benzyloxy)methanol</t>
  </si>
  <si>
    <t>238-588-8</t>
  </si>
  <si>
    <t>14548-60-8</t>
  </si>
  <si>
    <t>PT06-Preservatives for products during storage</t>
  </si>
  <si>
    <t>https://echa.europa.eu/nl/information-on-chemicals/biocidal-active-substances/-/disas/factsheet/1216/PT06</t>
  </si>
  <si>
    <t>100.035.065</t>
  </si>
  <si>
    <t>https://echa.europa.eu/nl/substance-information/-/substanceinfo/100.035.065</t>
  </si>
  <si>
    <t>PT13-Working or cutting fluid preservatives</t>
  </si>
  <si>
    <t>COMMISSION IMPLEMENTING DECISION (EU) 2023/458</t>
  </si>
  <si>
    <t>http://eur-lex.europa.eu/legal-content/EN/ALL/?uri=CELEX:32023D0458</t>
  </si>
  <si>
    <t>https://echa.europa.eu/nl/information-on-chemicals/biocidal-active-substances/-/disas/factsheet/1216/PT13</t>
  </si>
  <si>
    <t>(E)-1-(2-Chloro-1,3-thiazol-5-ylmethyl)-3- methyl-2-nitroguanidine (Clothianidin)</t>
  </si>
  <si>
    <t>433-460-1</t>
  </si>
  <si>
    <t>210880-92-5</t>
  </si>
  <si>
    <t>PT08-Wood preservatives</t>
  </si>
  <si>
    <t>01/02/2010</t>
  </si>
  <si>
    <t>31/01/2020</t>
  </si>
  <si>
    <t>Expired</t>
  </si>
  <si>
    <t>Directive 2008/15/EC</t>
  </si>
  <si>
    <t>http://eur-lex.europa.eu/legal-content/EN/ALL/?uri=CELEX:32008L0015</t>
  </si>
  <si>
    <t>EU-0005358-0000</t>
  </si>
  <si>
    <t>Yes</t>
  </si>
  <si>
    <t>https://echa.europa.eu/nl/information-on-chemicals/biocidal-active-substances/-/disas/factsheet/15/PT08</t>
  </si>
  <si>
    <t>100.103.171</t>
  </si>
  <si>
    <t>https://echa.europa.eu/nl/substance-information/-/substanceinfo/100.103.171</t>
  </si>
  <si>
    <t>01/10/2016</t>
  </si>
  <si>
    <t>30/09/2026</t>
  </si>
  <si>
    <t>REGULATION (EU) 2015/985</t>
  </si>
  <si>
    <t>http://eur-lex.europa.eu/legal-content/EN/ALL/?uri=CELEX:32015R0985</t>
  </si>
  <si>
    <t>EU-0012168-0000</t>
  </si>
  <si>
    <t>https://echa.europa.eu/nl/information-on-chemicals/biocidal-active-substances/-/disas/factsheet/15/PT18</t>
  </si>
  <si>
    <t>(ethylenedioxy)dimethanol (Reaction products of ethylene glycol with paraformaldehyde (EGForm))</t>
  </si>
  <si>
    <t>222-720-6</t>
  </si>
  <si>
    <t>3586-55-8</t>
  </si>
  <si>
    <t>Poland</t>
  </si>
  <si>
    <t xml:space="preserve">Decision (EU) 2020/1036 </t>
  </si>
  <si>
    <t>http://eur-lex.europa.eu/legal-content/EN/ALL/?uri=CELEX:32020D1036</t>
  </si>
  <si>
    <t>https://echa.europa.eu/nl/information-on-chemicals/biocidal-active-substances/-/disas/factsheet/1374/PT02</t>
  </si>
  <si>
    <t>100.020.655</t>
  </si>
  <si>
    <t>https://echa.europa.eu/nl/substance-information/-/substanceinfo/100.020.655</t>
  </si>
  <si>
    <t>https://echa.europa.eu/nl/information-on-chemicals/biocidal-active-substances/-/disas/factsheet/1374/PT06</t>
  </si>
  <si>
    <t>PT11-Preservatives for liquid-cooling and processing systems</t>
  </si>
  <si>
    <t>https://echa.europa.eu/nl/information-on-chemicals/biocidal-active-substances/-/disas/factsheet/1374/PT11</t>
  </si>
  <si>
    <t>https://echa.europa.eu/nl/information-on-chemicals/biocidal-active-substances/-/disas/factsheet/1374/PT12</t>
  </si>
  <si>
    <t>https://echa.europa.eu/nl/information-on-chemicals/biocidal-active-substances/-/disas/factsheet/1374/PT13</t>
  </si>
  <si>
    <t>(RS)-3-Allyl-2-methyl-4-oxocyclopent-2- enyl (1R,3R)-2,2-dimethyl-3-(2-methyl- prop-1-enyl)-cyclopropanecarboxylate (mixture of 2 isomers 1R trans: 1R/S only 1:3) (Esbiothrin)</t>
  </si>
  <si>
    <t>807-421-6</t>
  </si>
  <si>
    <t>260359-57-7</t>
  </si>
  <si>
    <t>Not approved</t>
  </si>
  <si>
    <t>Decision (EU) 2021/98</t>
  </si>
  <si>
    <t>http://eur-lex.europa.eu/legal-content/EN/ALL/?uri=CELEX:32021D0098</t>
  </si>
  <si>
    <t>https://echa.europa.eu/nl/information-on-chemicals/biocidal-active-substances/-/disas/factsheet/1301/PT18</t>
  </si>
  <si>
    <t>100.235.064</t>
  </si>
  <si>
    <t>https://echa.europa.eu/nl/substance-information/-/substanceinfo/100.235.064</t>
  </si>
  <si>
    <t>(RS)-3-Allyl-2-methyl-4-oxocyclopent-2- enyl-(1R,3R;1R,3S)-2,2-dimethyl-3-(2- methylprop-1-enyl)-cyclopropanecarboxy- late (mixture of 4 isomers 1R trans, 1R:1R trans, 1S: 1R cis, 1R: 1R cis,1S 4:4:1:1) (d-Allethrin)</t>
  </si>
  <si>
    <t>687-634-7</t>
  </si>
  <si>
    <t>231937-89-6</t>
  </si>
  <si>
    <t>COMMISSION IMPLEMENTING DECISION (EU) 2023/470</t>
  </si>
  <si>
    <t>http://eur-lex.europa.eu/legal-content/EN/ALL/?uri=CELEX:32023D0470</t>
  </si>
  <si>
    <t>https://echa.europa.eu/nl/information-on-chemicals/biocidal-active-substances/-/disas/factsheet/1237/PT18</t>
  </si>
  <si>
    <t>100.213.665</t>
  </si>
  <si>
    <t>https://echa.europa.eu/nl/substance-information/-/substanceinfo/100.213.665</t>
  </si>
  <si>
    <t>(RS)-α-cyano-3phenoxybenzyl-(1RS)-cis, trans-3-(2,2-dichlorovinyl)-2,2-dimethylcyclopropanecarboxylate (Cypermethrin)</t>
  </si>
  <si>
    <t>257-842-9</t>
  </si>
  <si>
    <t>52315-07-8</t>
  </si>
  <si>
    <t>01/06/2015</t>
  </si>
  <si>
    <t>31/05/2025</t>
  </si>
  <si>
    <t>Belgium</t>
  </si>
  <si>
    <t>Renewal in progress</t>
  </si>
  <si>
    <t>Regulation (EU) 945/2013</t>
  </si>
  <si>
    <t>http://eur-lex.europa.eu/legal-content/EN/ALL/?uri=CELEX:32013R0945</t>
  </si>
  <si>
    <t>EU-0005427-0000</t>
  </si>
  <si>
    <t>https://echa.europa.eu/nl/information-on-chemicals/biocidal-active-substances/-/disas/factsheet/1283/PT08</t>
  </si>
  <si>
    <t>100.052.567</t>
  </si>
  <si>
    <t>https://echa.europa.eu/nl/substance-information/-/substanceinfo/100.052.567</t>
  </si>
  <si>
    <t>01/06/2020</t>
  </si>
  <si>
    <t>31/05/2030</t>
  </si>
  <si>
    <t>Other updates in progress</t>
  </si>
  <si>
    <t>Reg(EU) 2018/1130</t>
  </si>
  <si>
    <t>http://eur-lex.europa.eu/legal-content/EN/ALL/?uri=CELEX:32018R1130</t>
  </si>
  <si>
    <t>EU-0017395-0000</t>
  </si>
  <si>
    <t>https://echa.europa.eu/nl/information-on-chemicals/biocidal-active-substances/-/disas/factsheet/1283/PT18</t>
  </si>
  <si>
    <t>1,2-benzisothiazol-3(2H)-one (BIT)</t>
  </si>
  <si>
    <t>220-120-9</t>
  </si>
  <si>
    <t>2634-33-5</t>
  </si>
  <si>
    <t>Spain</t>
  </si>
  <si>
    <t>https://echa.europa.eu/nl/information-on-chemicals/biocidal-active-substances/-/disas/factsheet/1218/PT02</t>
  </si>
  <si>
    <t>100.018.292</t>
  </si>
  <si>
    <t>https://echa.europa.eu/nl/substance-information/-/substanceinfo/100.018.292</t>
  </si>
  <si>
    <t>Commission decision</t>
  </si>
  <si>
    <t>https://echa.europa.eu/nl/information-on-chemicals/biocidal-active-substances/-/disas/factsheet/1218/PT06</t>
  </si>
  <si>
    <t>https://echa.europa.eu/nl/information-on-chemicals/biocidal-active-substances/-/disas/factsheet/1218/PT09</t>
  </si>
  <si>
    <t>PT10-Construction material preservatives</t>
  </si>
  <si>
    <t>COMMISSION IMPLEMENTING DECISION (EU) 2022/2325</t>
  </si>
  <si>
    <t>http://eur-lex.europa.eu/legal-content/EN/ALL/?uri=CELEX:32022D2325</t>
  </si>
  <si>
    <t>https://echa.europa.eu/nl/information-on-chemicals/biocidal-active-substances/-/disas/factsheet/1218/PT10</t>
  </si>
  <si>
    <t>https://echa.europa.eu/nl/information-on-chemicals/biocidal-active-substances/-/disas/factsheet/1218/PT11</t>
  </si>
  <si>
    <t>https://echa.europa.eu/nl/information-on-chemicals/biocidal-active-substances/-/disas/factsheet/1218/PT12</t>
  </si>
  <si>
    <t>https://echa.europa.eu/nl/information-on-chemicals/biocidal-active-substances/-/disas/factsheet/1218/PT13</t>
  </si>
  <si>
    <t>1,3-bis(hydroxymethyl)-5,5-dimethylimidazolidine-2,4-dione (DMDMH)</t>
  </si>
  <si>
    <t>229-222-8</t>
  </si>
  <si>
    <t>6440-58-0</t>
  </si>
  <si>
    <t>Opinion development by BPC</t>
  </si>
  <si>
    <t>https://echa.europa.eu/nl/information-on-chemicals/biocidal-active-substances/-/disas/factsheet/1220/PT06</t>
  </si>
  <si>
    <t>100.026.566</t>
  </si>
  <si>
    <t>https://echa.europa.eu/nl/substance-information/-/substanceinfo/100.026.566</t>
  </si>
  <si>
    <t>https://echa.europa.eu/nl/information-on-chemicals/biocidal-active-substances/-/disas/factsheet/1220/PT13</t>
  </si>
  <si>
    <t>1-(3,5-dichloro-4-(1,1,2,2-tetrafluoroethoxy)phenyl)-3-(2,6-difluorobenzoyl) urea (Hexaflumuron)</t>
  </si>
  <si>
    <t>401-400-1</t>
  </si>
  <si>
    <t>86479-06-3</t>
  </si>
  <si>
    <t>01/04/2017</t>
  </si>
  <si>
    <t>30/09/2024</t>
  </si>
  <si>
    <t>Greece</t>
  </si>
  <si>
    <t>Decision (EU) 2021/1299</t>
  </si>
  <si>
    <t>http://eur-lex.europa.eu/legal-content/EN/ALL/?uri=CELEX:32021D1299</t>
  </si>
  <si>
    <t>EU-0012182-0000</t>
  </si>
  <si>
    <t>https://echa.europa.eu/nl/information-on-chemicals/biocidal-active-substances/-/disas/factsheet/1314/PT18</t>
  </si>
  <si>
    <t>100.100.333</t>
  </si>
  <si>
    <t>https://echa.europa.eu/nl/substance-information/-/substanceinfo/100.100.333</t>
  </si>
  <si>
    <t>1-[2-(allyloxy)-2-(2,4-dichlorophenyl)ethyl]-1H-imidazole (Imazalil)</t>
  </si>
  <si>
    <t>252-615-0</t>
  </si>
  <si>
    <t>35554-44-0</t>
  </si>
  <si>
    <t>PT03-Veterinary hygiene</t>
  </si>
  <si>
    <t>https://echa.europa.eu/nl/information-on-chemicals/biocidal-active-substances/-/disas/factsheet/1317/PT03</t>
  </si>
  <si>
    <t>100.047.817</t>
  </si>
  <si>
    <t>https://echa.europa.eu/nl/substance-information/-/substanceinfo/100.047.817</t>
  </si>
  <si>
    <t>1-[[2-(2,4-dichlorophenyl)-4-propyl-1,3-dioxolan-2-yl]methyl]-1H-1,2,4-triazole (Propiconazole)</t>
  </si>
  <si>
    <t>262-104-4</t>
  </si>
  <si>
    <t>60207-90-1</t>
  </si>
  <si>
    <t>PT07-Film preservatives</t>
  </si>
  <si>
    <t>01/12/2016</t>
  </si>
  <si>
    <t>30/11/2026</t>
  </si>
  <si>
    <t>Finland</t>
  </si>
  <si>
    <t>(EU)2015/1609</t>
  </si>
  <si>
    <t>http://eur-lex.europa.eu/legal-content/EN/ALL/?uri=CELEX:32015R1609</t>
  </si>
  <si>
    <t>EU-0012160-0000</t>
  </si>
  <si>
    <t>https://echa.europa.eu/nl/information-on-chemicals/biocidal-active-substances/-/disas/factsheet/48/PT07</t>
  </si>
  <si>
    <t>100.056.441</t>
  </si>
  <si>
    <t>https://echa.europa.eu/nl/substance-information/-/substanceinfo/100.056.441</t>
  </si>
  <si>
    <t>01/04/2010</t>
  </si>
  <si>
    <t>30/11/2030</t>
  </si>
  <si>
    <t>COMMISSION IMPLEMENTING REGULATION (EU) 2023/2596</t>
  </si>
  <si>
    <t>http://eur-lex.europa.eu/legal-content/EN/ALL/?uri=CELEX:32023R2596</t>
  </si>
  <si>
    <t>EU-0005393-0000</t>
  </si>
  <si>
    <t>https://echa.europa.eu/nl/information-on-chemicals/biocidal-active-substances/-/disas/factsheet/48/PT08</t>
  </si>
  <si>
    <t>Regulation (EU) 955/2013</t>
  </si>
  <si>
    <t>http://eur-lex.europa.eu/legal-content/EN/ALL/?uri=CELEX:32013R0955</t>
  </si>
  <si>
    <t>EU-0005394-0000</t>
  </si>
  <si>
    <t>https://echa.europa.eu/nl/information-on-chemicals/biocidal-active-substances/-/disas/factsheet/48/PT09</t>
  </si>
  <si>
    <t>1-ethynyl-2-methylpent-2-enyl 2,2-dimethyl-3-(2-methylprop-1-enyl)cyclopropanecarboxylate (Empenthrin)</t>
  </si>
  <si>
    <t>259-154-4</t>
  </si>
  <si>
    <t>54406-48-3</t>
  </si>
  <si>
    <t>Decision (EU) 2018/1251</t>
  </si>
  <si>
    <t>http://eur-lex.europa.eu/legal-content/EN/ALL/?uri=CELEX:32018D1251</t>
  </si>
  <si>
    <t>https://echa.europa.eu/nl/information-on-chemicals/biocidal-active-substances/-/disas/factsheet/1300/PT18</t>
  </si>
  <si>
    <t>100.053.759</t>
  </si>
  <si>
    <t>https://echa.europa.eu/nl/substance-information/-/substanceinfo/100.053.759</t>
  </si>
  <si>
    <t>1R-trans phenothrin</t>
  </si>
  <si>
    <t>247-431-2</t>
  </si>
  <si>
    <t>26046-85-5</t>
  </si>
  <si>
    <t>01/09/2015</t>
  </si>
  <si>
    <t>31/08/2025</t>
  </si>
  <si>
    <t>Ireland</t>
  </si>
  <si>
    <t>Directive 2013/41/EU</t>
  </si>
  <si>
    <t>http://eur-lex.europa.eu/legal-content/EN/ALL/?uri=CELEX:32013L0041</t>
  </si>
  <si>
    <t>EU-0005409-0000</t>
  </si>
  <si>
    <t>https://echa.europa.eu/nl/information-on-chemicals/biocidal-active-substances/-/disas/factsheet/59/PT18</t>
  </si>
  <si>
    <t>100.043.104</t>
  </si>
  <si>
    <t>https://echa.europa.eu/nl/substance-information/-/substanceinfo/100.043.104</t>
  </si>
  <si>
    <t>2,2-dibromo-2-cyanoacetamide (DBNPA)</t>
  </si>
  <si>
    <t>233-539-7</t>
  </si>
  <si>
    <t>10222-01-2</t>
  </si>
  <si>
    <t>Denmark</t>
  </si>
  <si>
    <t xml:space="preserve">Commission Implementing Decision (EU) 2024/888 </t>
  </si>
  <si>
    <t>http://eur-lex.europa.eu/legal-content/EN/ALL/?uri=CELEX:32024D0888</t>
  </si>
  <si>
    <t>https://echa.europa.eu/nl/information-on-chemicals/biocidal-active-substances/-/disas/factsheet/1224/PT02</t>
  </si>
  <si>
    <t>100.030.477</t>
  </si>
  <si>
    <t>https://echa.europa.eu/nl/substance-information/-/substanceinfo/100.030.477</t>
  </si>
  <si>
    <t>PT04-Food and feed area</t>
  </si>
  <si>
    <t>COMMISSION IMPLEMENTING DECISION (EU) 2023/459</t>
  </si>
  <si>
    <t>http://eur-lex.europa.eu/legal-content/EN/ALL/?uri=CELEX:32023D0459</t>
  </si>
  <si>
    <t>https://echa.europa.eu/nl/information-on-chemicals/biocidal-active-substances/-/disas/factsheet/1224/PT04</t>
  </si>
  <si>
    <t>https://echa.europa.eu/nl/information-on-chemicals/biocidal-active-substances/-/disas/factsheet/1224/PT06</t>
  </si>
  <si>
    <t>https://echa.europa.eu/nl/information-on-chemicals/biocidal-active-substances/-/disas/factsheet/1224/PT11</t>
  </si>
  <si>
    <t>https://echa.europa.eu/nl/information-on-chemicals/biocidal-active-substances/-/disas/factsheet/1224/PT12</t>
  </si>
  <si>
    <t xml:space="preserve">Decision (EU) 2021/1283     </t>
  </si>
  <si>
    <t>http://eur-lex.europa.eu/legal-content/EN/ALL/?uri=CELEX:32021D1283</t>
  </si>
  <si>
    <t>https://echa.europa.eu/nl/information-on-chemicals/biocidal-active-substances/-/disas/factsheet/1224/PT13</t>
  </si>
  <si>
    <t>2,2′,2′′-(hexahydro-1,3,5-triazine-1,3,5- triyl)triethanol (HHT)</t>
  </si>
  <si>
    <t>225-208-0</t>
  </si>
  <si>
    <t>4719-04-4</t>
  </si>
  <si>
    <t>https://echa.europa.eu/nl/information-on-chemicals/biocidal-active-substances/-/disas/factsheet/1222/PT06</t>
  </si>
  <si>
    <t>100.022.916</t>
  </si>
  <si>
    <t>https://echa.europa.eu/nl/substance-information/-/substanceinfo/100.022.916</t>
  </si>
  <si>
    <t>https://echa.europa.eu/nl/information-on-chemicals/biocidal-active-substances/-/disas/factsheet/1222/PT11</t>
  </si>
  <si>
    <t>https://echa.europa.eu/nl/information-on-chemicals/biocidal-active-substances/-/disas/factsheet/1222/PT12</t>
  </si>
  <si>
    <t>https://echa.europa.eu/nl/information-on-chemicals/biocidal-active-substances/-/disas/factsheet/1222/PT13</t>
  </si>
  <si>
    <t>2,2′-dithiobis[N-methylbenzamide] (DTBMA)</t>
  </si>
  <si>
    <t>219-768-5</t>
  </si>
  <si>
    <t>2527-58-4</t>
  </si>
  <si>
    <t>https://echa.europa.eu/nl/information-on-chemicals/biocidal-active-substances/-/disas/factsheet/1223/PT06</t>
  </si>
  <si>
    <t>100.017.971</t>
  </si>
  <si>
    <t>https://echa.europa.eu/nl/substance-information/-/substanceinfo/100.017.971</t>
  </si>
  <si>
    <t>2-(2-butoxyethoxy)ethyl 6-propylpiper-onyl ether (Piperonyl butoxide/PBO)</t>
  </si>
  <si>
    <t>200-076-7</t>
  </si>
  <si>
    <t>51-03-6</t>
  </si>
  <si>
    <t>01/07/2018</t>
  </si>
  <si>
    <t>30/06/2028</t>
  </si>
  <si>
    <t>Reg. (EU)2016/2288</t>
  </si>
  <si>
    <t>http://eur-lex.europa.eu/legal-content/EN/ALL/?uri=CELEX:32016R2288</t>
  </si>
  <si>
    <t>EU-0015053-0000</t>
  </si>
  <si>
    <t>https://echa.europa.eu/nl/information-on-chemicals/biocidal-active-substances/-/disas/factsheet/1344/PT18</t>
  </si>
  <si>
    <t>100.000.070</t>
  </si>
  <si>
    <t>https://echa.europa.eu/nl/substance-information/-/substanceinfo/100.000.070</t>
  </si>
  <si>
    <t>2-bromo-2-(bromomethyl)pentanedinitrile (DBDCB)</t>
  </si>
  <si>
    <t>252-681-0</t>
  </si>
  <si>
    <t>35691-65-7</t>
  </si>
  <si>
    <t>01/01/2018</t>
  </si>
  <si>
    <t>31/12/2027</t>
  </si>
  <si>
    <t>Czech Republic</t>
  </si>
  <si>
    <t>Reg (EU)2016/1086</t>
  </si>
  <si>
    <t>http://eur-lex.europa.eu/legal-content/EN/ALL/?uri=CELEX:32016R1086</t>
  </si>
  <si>
    <t>EU-0013659-0000</t>
  </si>
  <si>
    <t>https://echa.europa.eu/nl/information-on-chemicals/biocidal-active-substances/-/disas/factsheet/1226/PT06</t>
  </si>
  <si>
    <t>100.047.877</t>
  </si>
  <si>
    <t>https://echa.europa.eu/nl/substance-information/-/substanceinfo/100.047.877</t>
  </si>
  <si>
    <t>2-Butanone, peroxide</t>
  </si>
  <si>
    <t>215-661-2</t>
  </si>
  <si>
    <t>1338-23-4</t>
  </si>
  <si>
    <t>PT01-Human hygiene</t>
  </si>
  <si>
    <t>Hungary</t>
  </si>
  <si>
    <t>Decision (EU) 2016/108</t>
  </si>
  <si>
    <t>http://eur-lex.europa.eu/legal-content/EN/ALL/?uri=CELEX:32016D0108</t>
  </si>
  <si>
    <t>https://echa.europa.eu/nl/information-on-chemicals/biocidal-active-substances/-/disas/factsheet/1227/PT01</t>
  </si>
  <si>
    <t>100.014.238</t>
  </si>
  <si>
    <t>https://echa.europa.eu/nl/substance-information/-/substanceinfo/100.014.238</t>
  </si>
  <si>
    <t>https://echa.europa.eu/nl/information-on-chemicals/biocidal-active-substances/-/disas/factsheet/1227/PT02</t>
  </si>
  <si>
    <t>Decision 2014/227/EU</t>
  </si>
  <si>
    <t>http://eur-lex.europa.eu/legal-content/EN/ALL/?uri=CELEX:32014D0227</t>
  </si>
  <si>
    <t>https://echa.europa.eu/nl/information-on-chemicals/biocidal-active-substances/-/disas/factsheet/1227/PT03</t>
  </si>
  <si>
    <t>https://echa.europa.eu/nl/information-on-chemicals/biocidal-active-substances/-/disas/factsheet/1227/PT06</t>
  </si>
  <si>
    <t>2-butyl-benzo[d]isothiazol-3-one (BBIT)</t>
  </si>
  <si>
    <t>420-590-7</t>
  </si>
  <si>
    <t>4299-07-4</t>
  </si>
  <si>
    <t>https://echa.europa.eu/nl/information-on-chemicals/biocidal-active-substances/-/disas/factsheet/1228/PT06</t>
  </si>
  <si>
    <t>100.101.927</t>
  </si>
  <si>
    <t>https://echa.europa.eu/nl/substance-information/-/substanceinfo/100.101.927</t>
  </si>
  <si>
    <t>https://echa.europa.eu/nl/information-on-chemicals/biocidal-active-substances/-/disas/factsheet/1228/PT07</t>
  </si>
  <si>
    <t>https://echa.europa.eu/nl/information-on-chemicals/biocidal-active-substances/-/disas/factsheet/1228/PT09</t>
  </si>
  <si>
    <t>https://echa.europa.eu/nl/information-on-chemicals/biocidal-active-substances/-/disas/factsheet/1228/PT10</t>
  </si>
  <si>
    <t>https://echa.europa.eu/nl/information-on-chemicals/biocidal-active-substances/-/disas/factsheet/1228/PT13</t>
  </si>
  <si>
    <t>2-chloro-N-[[[4-(trif luoromethoxy) phenyl]amino]carbonyl]benzamide (Triflumuron)</t>
  </si>
  <si>
    <t>264-980-3</t>
  </si>
  <si>
    <t>64628-44-0</t>
  </si>
  <si>
    <t>Italy</t>
  </si>
  <si>
    <t>(EU) 2015/1736</t>
  </si>
  <si>
    <t>http://eur-lex.europa.eu/legal-content/EN/ALL/?uri=CELEX:32015D1736</t>
  </si>
  <si>
    <t>https://echa.europa.eu/nl/information-on-chemicals/biocidal-active-substances/-/disas/factsheet/1407/PT18</t>
  </si>
  <si>
    <t>100.059.055</t>
  </si>
  <si>
    <t>https://echa.europa.eu/nl/substance-information/-/substanceinfo/100.059.055</t>
  </si>
  <si>
    <t>2-hydroxy-α,α,4-trimethylcyclohexanemethanol</t>
  </si>
  <si>
    <t>255-953-7</t>
  </si>
  <si>
    <t>42822-86-6</t>
  </si>
  <si>
    <t>https://echa.europa.eu/nl/information-on-chemicals/biocidal-active-substances/-/disas/factsheet/2085/PT19</t>
  </si>
  <si>
    <t>100.050.849</t>
  </si>
  <si>
    <t>https://echa.europa.eu/nl/substance-information/-/substanceinfo/100.050.849</t>
  </si>
  <si>
    <t>2-methyl-2,3-dihydro-1,2-thiazol-3-one hydrochloride</t>
  </si>
  <si>
    <t>247-499-3</t>
  </si>
  <si>
    <t>26172-54-3</t>
  </si>
  <si>
    <t>Slovenia</t>
  </si>
  <si>
    <t>https://echa.europa.eu/nl/information-on-chemicals/biocidal-active-substances/-/disas/factsheet/2043/PT06</t>
  </si>
  <si>
    <t>100.043.166</t>
  </si>
  <si>
    <t>https://echa.europa.eu/nl/substance-information/-/substanceinfo/100.043.166</t>
  </si>
  <si>
    <t>2-methyl-2H-isothiazol-3-one (MIT)</t>
  </si>
  <si>
    <t>220-239-6</t>
  </si>
  <si>
    <t>2682-20-4</t>
  </si>
  <si>
    <t>https://echa.europa.eu/nl/information-on-chemicals/biocidal-active-substances/-/disas/factsheet/1229/PT06</t>
  </si>
  <si>
    <t>100.018.399</t>
  </si>
  <si>
    <t>https://echa.europa.eu/nl/substance-information/-/substanceinfo/100.018.399</t>
  </si>
  <si>
    <t>01/01/2019</t>
  </si>
  <si>
    <t>31/12/2028</t>
  </si>
  <si>
    <t>Reg (EU)2017/1278</t>
  </si>
  <si>
    <t>http://eur-lex.europa.eu/legal-content/EN/ALL/?uri=CELEX:32017R1278</t>
  </si>
  <si>
    <t>EU-0016096-0000</t>
  </si>
  <si>
    <t>https://echa.europa.eu/nl/information-on-chemicals/biocidal-active-substances/-/disas/factsheet/1229/PT11</t>
  </si>
  <si>
    <t>01/04/2019</t>
  </si>
  <si>
    <t>31/03/2029</t>
  </si>
  <si>
    <t xml:space="preserve">Commission Implementing Regulation (EU) 2017/2004 </t>
  </si>
  <si>
    <t>http://eur-lex.europa.eu/legal-content/EN/ALL/?uri=CELEX:32017R2004</t>
  </si>
  <si>
    <t>EU-0016704-0000</t>
  </si>
  <si>
    <t>https://echa.europa.eu/nl/information-on-chemicals/biocidal-active-substances/-/disas/factsheet/1229/PT12</t>
  </si>
  <si>
    <t>(EU)2015/1726</t>
  </si>
  <si>
    <t>http://eur-lex.europa.eu/legal-content/EN/ALL/?uri=CELEX:32015R1726</t>
  </si>
  <si>
    <t>EU-0012189-0000</t>
  </si>
  <si>
    <t>https://echa.europa.eu/nl/information-on-chemicals/biocidal-active-substances/-/disas/factsheet/1229/PT13</t>
  </si>
  <si>
    <t>2-methyl-4-oxo-3-(prop-2-ynyl)cyclopent-2-en-1-yl 2,2-dimethyl-3-(2-methylprop-1-enyl)cyclopropanecarboxylate (Prallethrin)</t>
  </si>
  <si>
    <t>245-387-9</t>
  </si>
  <si>
    <t>23031-36-9</t>
  </si>
  <si>
    <t>https://echa.europa.eu/nl/information-on-chemicals/biocidal-active-substances/-/disas/factsheet/1353/PT18</t>
  </si>
  <si>
    <t>100.041.246</t>
  </si>
  <si>
    <t>https://echa.europa.eu/nl/substance-information/-/substanceinfo/100.041.246</t>
  </si>
  <si>
    <t>2-octyl-2H-isothiazol-3-one (OIT)</t>
  </si>
  <si>
    <t>247-761-7</t>
  </si>
  <si>
    <t>26530-20-1</t>
  </si>
  <si>
    <t>https://echa.europa.eu/nl/information-on-chemicals/biocidal-active-substances/-/disas/factsheet/1230/PT06</t>
  </si>
  <si>
    <t>100.043.404</t>
  </si>
  <si>
    <t>https://echa.europa.eu/nl/substance-information/-/substanceinfo/100.043.404</t>
  </si>
  <si>
    <t>https://echa.europa.eu/nl/information-on-chemicals/biocidal-active-substances/-/disas/factsheet/1230/PT07</t>
  </si>
  <si>
    <t>Reg (EU)2017/1277</t>
  </si>
  <si>
    <t>http://eur-lex.europa.eu/legal-content/EN/ALL/?uri=CELEX:32017R1277</t>
  </si>
  <si>
    <t>EU-0016126-0000</t>
  </si>
  <si>
    <t>https://echa.europa.eu/nl/information-on-chemicals/biocidal-active-substances/-/disas/factsheet/1230/PT08</t>
  </si>
  <si>
    <t>https://echa.europa.eu/nl/information-on-chemicals/biocidal-active-substances/-/disas/factsheet/1230/PT09</t>
  </si>
  <si>
    <t>https://echa.europa.eu/nl/information-on-chemicals/biocidal-active-substances/-/disas/factsheet/1230/PT10</t>
  </si>
  <si>
    <t>https://echa.europa.eu/nl/information-on-chemicals/biocidal-active-substances/-/disas/factsheet/1230/PT11</t>
  </si>
  <si>
    <t>https://echa.europa.eu/nl/information-on-chemicals/biocidal-active-substances/-/disas/factsheet/1230/PT13</t>
  </si>
  <si>
    <t>2-Phenoxyethanol</t>
  </si>
  <si>
    <t>204-589-7</t>
  </si>
  <si>
    <t>122-99-6</t>
  </si>
  <si>
    <t>https://echa.europa.eu/nl/information-on-chemicals/biocidal-active-substances/-/disas/factsheet/1231/PT01</t>
  </si>
  <si>
    <t>100.004.173</t>
  </si>
  <si>
    <t>https://echa.europa.eu/nl/substance-information/-/substanceinfo/100.004.173</t>
  </si>
  <si>
    <t>https://echa.europa.eu/nl/information-on-chemicals/biocidal-active-substances/-/disas/factsheet/1231/PT02</t>
  </si>
  <si>
    <t>https://echa.europa.eu/nl/information-on-chemicals/biocidal-active-substances/-/disas/factsheet/1231/PT03</t>
  </si>
  <si>
    <t>https://echa.europa.eu/nl/information-on-chemicals/biocidal-active-substances/-/disas/factsheet/1231/PT04</t>
  </si>
  <si>
    <t>https://echa.europa.eu/nl/information-on-chemicals/biocidal-active-substances/-/disas/factsheet/1231/PT06</t>
  </si>
  <si>
    <t>https://echa.europa.eu/nl/information-on-chemicals/biocidal-active-substances/-/disas/factsheet/1231/PT13</t>
  </si>
  <si>
    <t>2-Propenoic acid, 2-methyl-, butyl ester, polymer with butyl 2-propenoate and methyl 2-methyl-2-propenoate (CAS nr: 25322-99-0)/ Polymeric quaternary ammonium bromide (PQ Polymer)</t>
  </si>
  <si>
    <t>Netherlands</t>
  </si>
  <si>
    <t>https://echa.europa.eu/nl/information-on-chemicals/biocidal-active-substances/-/disas/factsheet/1664/PT02</t>
  </si>
  <si>
    <t>100.265.844</t>
  </si>
  <si>
    <t>https://echa.europa.eu/nl/substance-information/-/substanceinfo/100.265.844</t>
  </si>
  <si>
    <t>https://echa.europa.eu/nl/information-on-chemicals/biocidal-active-substances/-/disas/factsheet/1664/PT07</t>
  </si>
  <si>
    <t>2-thiazol-4-yl-1H-benzoimidazole (Thiabendazole)</t>
  </si>
  <si>
    <t>205-725-8</t>
  </si>
  <si>
    <t>148-79-8</t>
  </si>
  <si>
    <t>https://echa.europa.eu/nl/information-on-chemicals/biocidal-active-substances/-/disas/factsheet/52/PT07</t>
  </si>
  <si>
    <t>100.005.206</t>
  </si>
  <si>
    <t>https://echa.europa.eu/nl/substance-information/-/substanceinfo/100.005.206</t>
  </si>
  <si>
    <t>01/07/2010</t>
  </si>
  <si>
    <t>30/06/2020</t>
  </si>
  <si>
    <t>Directive 2008/85/EC</t>
  </si>
  <si>
    <t>http://eur-lex.europa.eu/legal-content/EN/ALL/?uri=CELEX:32008L0085</t>
  </si>
  <si>
    <t>EU-0005401-0000</t>
  </si>
  <si>
    <t>https://echa.europa.eu/nl/information-on-chemicals/biocidal-active-substances/-/disas/factsheet/52/PT08</t>
  </si>
  <si>
    <t>https://echa.europa.eu/nl/information-on-chemicals/biocidal-active-substances/-/disas/factsheet/52/PT09</t>
  </si>
  <si>
    <t>https://echa.europa.eu/nl/information-on-chemicals/biocidal-active-substances/-/disas/factsheet/52/PT10</t>
  </si>
  <si>
    <t>3-(4-isopropylphenyl)-1,1-dimethylurea/ Isoproturon</t>
  </si>
  <si>
    <t>251-835-4</t>
  </si>
  <si>
    <t>34123-59-6</t>
  </si>
  <si>
    <t>https://echa.europa.eu/nl/information-on-chemicals/biocidal-active-substances/-/disas/factsheet/1321/PT07</t>
  </si>
  <si>
    <t>100.047.108</t>
  </si>
  <si>
    <t>https://echa.europa.eu/nl/substance-information/-/substanceinfo/100.047.108</t>
  </si>
  <si>
    <t>https://echa.europa.eu/nl/information-on-chemicals/biocidal-active-substances/-/disas/factsheet/1321/PT10</t>
  </si>
  <si>
    <t>3-iodo-2-propynylbutylcarbamate (IPBC)</t>
  </si>
  <si>
    <t>259-627-5</t>
  </si>
  <si>
    <t>55406-53-6</t>
  </si>
  <si>
    <t>01/07/2015</t>
  </si>
  <si>
    <t>30/06/2025</t>
  </si>
  <si>
    <t>Regulation (EU) 1037/2013</t>
  </si>
  <si>
    <t>http://eur-lex.europa.eu/legal-content/EN/ALL/?uri=CELEX:32013R1037</t>
  </si>
  <si>
    <t>EU-0005382-0000</t>
  </si>
  <si>
    <t>https://echa.europa.eu/nl/information-on-chemicals/biocidal-active-substances/-/disas/factsheet/39/PT06</t>
  </si>
  <si>
    <t>100.054.188</t>
  </si>
  <si>
    <t>https://echa.europa.eu/nl/substance-information/-/substanceinfo/100.054.188</t>
  </si>
  <si>
    <t>https://echa.europa.eu/nl/information-on-chemicals/biocidal-active-substances/-/disas/factsheet/39/PT07</t>
  </si>
  <si>
    <t>31/07/2025</t>
  </si>
  <si>
    <t>Decision (EU) 2022/1485</t>
  </si>
  <si>
    <t>http://eur-lex.europa.eu/legal-content/EN/ALL/?uri=CELEX:32022D1485</t>
  </si>
  <si>
    <t>EU-0005383-0000</t>
  </si>
  <si>
    <t>https://echa.europa.eu/nl/information-on-chemicals/biocidal-active-substances/-/disas/factsheet/39/PT08</t>
  </si>
  <si>
    <t>https://echa.europa.eu/nl/information-on-chemicals/biocidal-active-substances/-/disas/factsheet/39/PT09</t>
  </si>
  <si>
    <t>https://echa.europa.eu/nl/information-on-chemicals/biocidal-active-substances/-/disas/factsheet/39/PT10</t>
  </si>
  <si>
    <t>(EU)2015/1728</t>
  </si>
  <si>
    <t>http://eur-lex.europa.eu/legal-content/EN/ALL/?uri=CELEX:32015R1728</t>
  </si>
  <si>
    <t>EU-0012161-0000</t>
  </si>
  <si>
    <t>https://echa.europa.eu/nl/information-on-chemicals/biocidal-active-substances/-/disas/factsheet/39/PT13</t>
  </si>
  <si>
    <t>3-phenoxybenzyl (1R)-cis,trans-2,2- dimethyl-3-(2-methylprop-1-enyl)cyclopropanecarboxylate (d-Phenothrin)</t>
  </si>
  <si>
    <t>188023-86-1</t>
  </si>
  <si>
    <t>https://echa.europa.eu/nl/information-on-chemicals/biocidal-active-substances/-/disas/factsheet/1298/PT18</t>
  </si>
  <si>
    <t>100.208.266</t>
  </si>
  <si>
    <t>https://echa.europa.eu/nl/substance-information/-/substanceinfo/100.208.266</t>
  </si>
  <si>
    <t>4,4-dimethyloxazolidine</t>
  </si>
  <si>
    <t>257-048-2</t>
  </si>
  <si>
    <t>51200-87-4</t>
  </si>
  <si>
    <t>https://echa.europa.eu/nl/information-on-chemicals/biocidal-active-substances/-/disas/factsheet/1413/PT06</t>
  </si>
  <si>
    <t>100.051.845</t>
  </si>
  <si>
    <t>https://echa.europa.eu/nl/substance-information/-/substanceinfo/100.051.845</t>
  </si>
  <si>
    <t>https://echa.europa.eu/nl/information-on-chemicals/biocidal-active-substances/-/disas/factsheet/1413/PT12</t>
  </si>
  <si>
    <t>https://echa.europa.eu/nl/information-on-chemicals/biocidal-active-substances/-/disas/factsheet/1413/PT13</t>
  </si>
  <si>
    <t>4,5-Dichloro-2-octylisothiazol-3(2H)-one (4,5-Dichloro-2-octyl-2H-isothiazol-3-one (DCOIT))</t>
  </si>
  <si>
    <t>264-843-8</t>
  </si>
  <si>
    <t>64359-81-5</t>
  </si>
  <si>
    <t>https://echa.europa.eu/nl/information-on-chemicals/biocidal-active-substances/-/disas/factsheet/22/PT07</t>
  </si>
  <si>
    <t>100.058.930</t>
  </si>
  <si>
    <t>https://echa.europa.eu/nl/substance-information/-/substanceinfo/100.058.930</t>
  </si>
  <si>
    <t>01/07/2013</t>
  </si>
  <si>
    <t>31/12/2025</t>
  </si>
  <si>
    <t xml:space="preserve"> Implementing Decision (EU) 2023/471 </t>
  </si>
  <si>
    <t>http://eur-lex.europa.eu/legal-content/EN/ALL/?uri=CELEX:32023D0471</t>
  </si>
  <si>
    <t>EU-0005365-0000</t>
  </si>
  <si>
    <t>https://echa.europa.eu/nl/information-on-chemicals/biocidal-active-substances/-/disas/factsheet/22/PT08</t>
  </si>
  <si>
    <t>https://echa.europa.eu/nl/information-on-chemicals/biocidal-active-substances/-/disas/factsheet/22/PT09</t>
  </si>
  <si>
    <t>https://echa.europa.eu/nl/information-on-chemicals/biocidal-active-substances/-/disas/factsheet/22/PT10</t>
  </si>
  <si>
    <t>https://echa.europa.eu/nl/information-on-chemicals/biocidal-active-substances/-/disas/factsheet/22/PT11</t>
  </si>
  <si>
    <t>PT21-Antifouling products</t>
  </si>
  <si>
    <t>01/01/2016</t>
  </si>
  <si>
    <t>Regulation (EU) 437/2014</t>
  </si>
  <si>
    <t>http://eur-lex.europa.eu/legal-content/EN/ALL/?uri=CELEX:32014R0437</t>
  </si>
  <si>
    <t>EU-0005713-0000</t>
  </si>
  <si>
    <t>https://echa.europa.eu/nl/information-on-chemicals/biocidal-active-substances/-/disas/factsheet/22/PT21</t>
  </si>
  <si>
    <t>4-bromo-2-(4-chlorophenyl)-1-ethoxy- methyl-5-trifluoromethylpyrrole-3-carbonitrile (Chlorfenapyr)</t>
  </si>
  <si>
    <t>602-782-4</t>
  </si>
  <si>
    <t>122453-73-0</t>
  </si>
  <si>
    <t>01/05/2015</t>
  </si>
  <si>
    <t>30/04/2025</t>
  </si>
  <si>
    <t>Portugal</t>
  </si>
  <si>
    <t>Directive 2013/27/EU</t>
  </si>
  <si>
    <t>http://eur-lex.europa.eu/legal-content/EN/ALL/?uri=CELEX:32013L0027</t>
  </si>
  <si>
    <t>EU-0005418-0000</t>
  </si>
  <si>
    <t>https://echa.europa.eu/nl/information-on-chemicals/biocidal-active-substances/-/disas/factsheet/66/PT08</t>
  </si>
  <si>
    <t>100.116.332</t>
  </si>
  <si>
    <t>https://echa.europa.eu/nl/substance-information/-/substanceinfo/100.116.332</t>
  </si>
  <si>
    <t>https://echa.europa.eu/nl/information-on-chemicals/biocidal-active-substances/-/disas/factsheet/66/PT18</t>
  </si>
  <si>
    <t>5-chloro-2-(4-chlorphenoxy)phenol (DCPP)</t>
  </si>
  <si>
    <t>429-290-0</t>
  </si>
  <si>
    <t>3380-30-1</t>
  </si>
  <si>
    <t>(EU)2015/1727</t>
  </si>
  <si>
    <t>http://eur-lex.europa.eu/legal-content/EN/ALL/?uri=CELEX:32015R1727</t>
  </si>
  <si>
    <t>EU-0012167-0000</t>
  </si>
  <si>
    <t>https://echa.europa.eu/nl/information-on-chemicals/biocidal-active-substances/-/disas/factsheet/1232/PT01</t>
  </si>
  <si>
    <t>100.102.764</t>
  </si>
  <si>
    <t>https://echa.europa.eu/nl/substance-information/-/substanceinfo/100.102.764</t>
  </si>
  <si>
    <t>EU-0012169-0000</t>
  </si>
  <si>
    <t>https://echa.europa.eu/nl/information-on-chemicals/biocidal-active-substances/-/disas/factsheet/1232/PT02</t>
  </si>
  <si>
    <t>EU-0012170-0000</t>
  </si>
  <si>
    <t>https://echa.europa.eu/nl/information-on-chemicals/biocidal-active-substances/-/disas/factsheet/1232/PT04</t>
  </si>
  <si>
    <t>5-Chloro-2-methyl-2H-isothiazol-3-one (CIT)</t>
  </si>
  <si>
    <t>247-500-7</t>
  </si>
  <si>
    <t>26172-55-4</t>
  </si>
  <si>
    <t>https://echa.europa.eu/nl/information-on-chemicals/biocidal-active-substances/-/disas/factsheet/1883/PT06</t>
  </si>
  <si>
    <t>100.043.167</t>
  </si>
  <si>
    <t>https://echa.europa.eu/nl/substance-information/-/substanceinfo/100.043.167</t>
  </si>
  <si>
    <t>6-(phthalimido)peroxyhexanoic acid (PAP)</t>
  </si>
  <si>
    <t>410-850-8</t>
  </si>
  <si>
    <t>128275-31-0</t>
  </si>
  <si>
    <t>https://echa.europa.eu/nl/information-on-chemicals/biocidal-active-substances/-/disas/factsheet/1233/PT01</t>
  </si>
  <si>
    <t>100.101.039</t>
  </si>
  <si>
    <t>https://echa.europa.eu/nl/substance-information/-/substanceinfo/100.101.039</t>
  </si>
  <si>
    <t>https://echa.europa.eu/nl/information-on-chemicals/biocidal-active-substances/-/disas/factsheet/1233/PT02</t>
  </si>
  <si>
    <t xml:space="preserve">Decision (EU) 2018/1622 </t>
  </si>
  <si>
    <t>http://eur-lex.europa.eu/legal-content/EN/ALL/?uri=CELEX:32018D1622</t>
  </si>
  <si>
    <t>https://echa.europa.eu/nl/information-on-chemicals/biocidal-active-substances/-/disas/factsheet/1233/PT03</t>
  </si>
  <si>
    <t>https://echa.europa.eu/nl/information-on-chemicals/biocidal-active-substances/-/disas/factsheet/1233/PT04</t>
  </si>
  <si>
    <t>7a-ethyldihydro-1H,3H,5H-oxazolo[3,4-c]oxazole (EDHO)</t>
  </si>
  <si>
    <t>231-810-4</t>
  </si>
  <si>
    <t>7747-35-5</t>
  </si>
  <si>
    <t>https://echa.europa.eu/nl/information-on-chemicals/biocidal-active-substances/-/disas/factsheet/1234/PT06</t>
  </si>
  <si>
    <t>100.028.919</t>
  </si>
  <si>
    <t>https://echa.europa.eu/nl/substance-information/-/substanceinfo/100.028.919</t>
  </si>
  <si>
    <t>https://echa.europa.eu/nl/information-on-chemicals/biocidal-active-substances/-/disas/factsheet/1234/PT13</t>
  </si>
  <si>
    <t>[1.alpha.(S*),3.alpha.]-(.alpha.)-cyano-(3-phenoxyphenyl)methyl3-(2,2-dichlor-oethenyl)-2,2-dichlorovinyl)-2,2-dimethyl-cyclopropanecarboxylate (alpha-Cypermethrin); [1α(S*),3α]-(α)-cyano-(3-phenoxyphenyl)methyl3-(2,2-dichlor-oethenyl)-2,2-dichlorovinyl)-2,2-dimethyl-cyclopropanecarboxylate αCypermethrin)</t>
  </si>
  <si>
    <t>614-054-3</t>
  </si>
  <si>
    <t>67375-30-8</t>
  </si>
  <si>
    <t>01/07/2016</t>
  </si>
  <si>
    <t>30/06/2026</t>
  </si>
  <si>
    <t>(EU) 2015/405</t>
  </si>
  <si>
    <t>http://eur-lex.europa.eu/legal-content/EN/ALL/?uri=CELEX:32015R0405</t>
  </si>
  <si>
    <t>EU-0012044-0000</t>
  </si>
  <si>
    <t>https://echa.europa.eu/nl/information-on-chemicals/biocidal-active-substances/-/disas/factsheet/1238/PT18</t>
  </si>
  <si>
    <t>100.110.015</t>
  </si>
  <si>
    <t>https://echa.europa.eu/nl/substance-information/-/substanceinfo/100.110.015</t>
  </si>
  <si>
    <t>[2,4-Dioxo-(2-propyn-1-yl)imidazolidin-3-yl]methyl(1R)-cis-chrysanthemate;[2,4- Dioxo-(2-propyn-1-yl)imidazolidin-3-yl] methyl(1R)-trans-chrysanthemate (Imiprothrin)</t>
  </si>
  <si>
    <t>428-790-6</t>
  </si>
  <si>
    <t>72963-72-5</t>
  </si>
  <si>
    <t>01/07/2019</t>
  </si>
  <si>
    <t>30/06/2029</t>
  </si>
  <si>
    <t xml:space="preserve">Reg (EU) 2017/2326 </t>
  </si>
  <si>
    <t>http://eur-lex.europa.eu/legal-content/EN/ALL/?uri=CELEX:32017R2326</t>
  </si>
  <si>
    <t>EU-0017563-0000</t>
  </si>
  <si>
    <t>https://echa.europa.eu/nl/information-on-chemicals/biocidal-active-substances/-/disas/factsheet/1318/PT18</t>
  </si>
  <si>
    <t>100.102.716</t>
  </si>
  <si>
    <t>https://echa.europa.eu/nl/substance-information/-/substanceinfo/100.102.716</t>
  </si>
  <si>
    <t>Abamectin</t>
  </si>
  <si>
    <t>615-339-5</t>
  </si>
  <si>
    <t>71751-41-2</t>
  </si>
  <si>
    <t>30/06/2023</t>
  </si>
  <si>
    <t>Directive 2011/67/EU</t>
  </si>
  <si>
    <t>http://eur-lex.europa.eu/legal-content/EN/ALL/?uri=CELEX:32011L0067</t>
  </si>
  <si>
    <t>EU-0005341-0000</t>
  </si>
  <si>
    <t>https://echa.europa.eu/nl/information-on-chemicals/biocidal-active-substances/-/disas/factsheet/1/PT18</t>
  </si>
  <si>
    <t>100.113.437</t>
  </si>
  <si>
    <t>https://echa.europa.eu/nl/substance-information/-/substanceinfo/100.113.437</t>
  </si>
  <si>
    <t>Acetamiprid</t>
  </si>
  <si>
    <t>603-921-1</t>
  </si>
  <si>
    <t>135410-20-7</t>
  </si>
  <si>
    <t>01/02/2020</t>
  </si>
  <si>
    <t>31/01/2027</t>
  </si>
  <si>
    <t>Reg(EU) 2018/1129</t>
  </si>
  <si>
    <t>http://eur-lex.europa.eu/legal-content/EN/ALL/?uri=CELEX:32018R1129</t>
  </si>
  <si>
    <t>EU-0018406-0000</t>
  </si>
  <si>
    <t>https://echa.europa.eu/nl/information-on-chemicals/biocidal-active-substances/-/disas/factsheet/1235/PT18</t>
  </si>
  <si>
    <t>100.111.622</t>
  </si>
  <si>
    <t>https://echa.europa.eu/nl/substance-information/-/substanceinfo/100.111.622</t>
  </si>
  <si>
    <t>Acetic acid</t>
  </si>
  <si>
    <t>200-580-7</t>
  </si>
  <si>
    <t>64-19-7</t>
  </si>
  <si>
    <t>EU-0012340-0000</t>
  </si>
  <si>
    <t>https://echa.europa.eu/nl/information-on-chemicals/biocidal-active-substances/-/disas/factsheet/1425/null</t>
  </si>
  <si>
    <t>100.000.528</t>
  </si>
  <si>
    <t>https://echa.europa.eu/nl/substance-information/-/substanceinfo/100.000.528</t>
  </si>
  <si>
    <t>Acrolein</t>
  </si>
  <si>
    <t>203-453-4</t>
  </si>
  <si>
    <t>107-02-8</t>
  </si>
  <si>
    <t>01/09/2010</t>
  </si>
  <si>
    <t>28/02/2025</t>
  </si>
  <si>
    <t>Decision (EU) 2022/1486</t>
  </si>
  <si>
    <t>http://eur-lex.europa.eu/legal-content/EN/ALL/?uri=CELEX:32022D1486</t>
  </si>
  <si>
    <t>EU-0005342-0000</t>
  </si>
  <si>
    <t>https://echa.europa.eu/nl/information-on-chemicals/biocidal-active-substances/-/disas/factsheet/2/PT12</t>
  </si>
  <si>
    <t>100.003.141</t>
  </si>
  <si>
    <t>https://echa.europa.eu/nl/substance-information/-/substanceinfo/100.003.141</t>
  </si>
  <si>
    <t>Active bromine generated from bromine chloride</t>
  </si>
  <si>
    <t>https://echa.europa.eu/nl/information-on-chemicals/biocidal-active-substances/-/disas/factsheet/1251/PT11</t>
  </si>
  <si>
    <t>100.357.448</t>
  </si>
  <si>
    <t>https://echa.europa.eu/nl/substance-information/-/substanceinfo/100.357.448</t>
  </si>
  <si>
    <t>active bromine generated from hypobromous acid and urea and bromourea</t>
  </si>
  <si>
    <t>https://echa.europa.eu/nl/information-on-chemicals/biocidal-active-substances/-/disas/factsheet/1823/PT11</t>
  </si>
  <si>
    <t>100.357.390</t>
  </si>
  <si>
    <t>https://echa.europa.eu/nl/substance-information/-/substanceinfo/100.357.390</t>
  </si>
  <si>
    <t>https://echa.europa.eu/nl/information-on-chemicals/biocidal-active-substances/-/disas/factsheet/1823/PT12</t>
  </si>
  <si>
    <t>active bromine generated from ozone and bromide of natural water and sodium bromide</t>
  </si>
  <si>
    <t>https://echa.europa.eu/nl/information-on-chemicals/biocidal-active-substances/-/disas/factsheet/1824/PT02</t>
  </si>
  <si>
    <t>100.357.391</t>
  </si>
  <si>
    <t>https://echa.europa.eu/nl/substance-information/-/substanceinfo/100.357.391</t>
  </si>
  <si>
    <t>Active bromine generated from sodium bromide and calcium hypochlorite</t>
  </si>
  <si>
    <t>https://echa.europa.eu/nl/information-on-chemicals/biocidal-active-substances/-/disas/factsheet/1458/PT02</t>
  </si>
  <si>
    <t>100.357.490</t>
  </si>
  <si>
    <t>https://echa.europa.eu/nl/substance-information/-/substanceinfo/100.357.490</t>
  </si>
  <si>
    <t>https://echa.europa.eu/nl/information-on-chemicals/biocidal-active-substances/-/disas/factsheet/1458/PT11</t>
  </si>
  <si>
    <t>https://echa.europa.eu/nl/information-on-chemicals/biocidal-active-substances/-/disas/factsheet/1458/PT12</t>
  </si>
  <si>
    <t>Active bromine generated from sodium bromide and chlorine</t>
  </si>
  <si>
    <t>https://echa.europa.eu/nl/information-on-chemicals/biocidal-active-substances/-/disas/factsheet/1459/PT02</t>
  </si>
  <si>
    <t>100.357.336</t>
  </si>
  <si>
    <t>https://echa.europa.eu/nl/substance-information/-/substanceinfo/100.357.336</t>
  </si>
  <si>
    <t>https://echa.europa.eu/nl/information-on-chemicals/biocidal-active-substances/-/disas/factsheet/1459/PT11</t>
  </si>
  <si>
    <t>https://echa.europa.eu/nl/information-on-chemicals/biocidal-active-substances/-/disas/factsheet/1459/PT12</t>
  </si>
  <si>
    <t>Active bromine generated from sodium bromide and sodium hypochlorite</t>
  </si>
  <si>
    <t>-; 7647-15-6</t>
  </si>
  <si>
    <t>https://echa.europa.eu/nl/information-on-chemicals/biocidal-active-substances/-/disas/factsheet/1388/PT02</t>
  </si>
  <si>
    <t>100.357.473</t>
  </si>
  <si>
    <t>https://echa.europa.eu/nl/substance-information/-/substanceinfo/100.357.473</t>
  </si>
  <si>
    <t>https://echa.europa.eu/nl/information-on-chemicals/biocidal-active-substances/-/disas/factsheet/1388/PT11</t>
  </si>
  <si>
    <t>https://echa.europa.eu/nl/information-on-chemicals/biocidal-active-substances/-/disas/factsheet/1388/PT12</t>
  </si>
  <si>
    <t>Active bromine generated from sodium bromide by electrolysis</t>
  </si>
  <si>
    <t>https://echa.europa.eu/nl/information-on-chemicals/biocidal-active-substances/-/disas/factsheet/1460/PT02</t>
  </si>
  <si>
    <t>100.357.358</t>
  </si>
  <si>
    <t>https://echa.europa.eu/nl/substance-information/-/substanceinfo/100.357.358</t>
  </si>
  <si>
    <t>https://echa.europa.eu/nl/information-on-chemicals/biocidal-active-substances/-/disas/factsheet/1460/PT11</t>
  </si>
  <si>
    <t>https://echa.europa.eu/nl/information-on-chemicals/biocidal-active-substances/-/disas/factsheet/1460/PT12</t>
  </si>
  <si>
    <t>active bromine generated from sodium hypobromite and N-bromosulfamate and sulfamic acid</t>
  </si>
  <si>
    <t>https://echa.europa.eu/nl/information-on-chemicals/biocidal-active-substances/-/disas/factsheet/1825/PT11</t>
  </si>
  <si>
    <t>100.357.392</t>
  </si>
  <si>
    <t>https://echa.europa.eu/nl/substance-information/-/substanceinfo/100.357.392</t>
  </si>
  <si>
    <t>Active chlorine generated from chloride of ambient water by electrolysis</t>
  </si>
  <si>
    <t>https://echa.europa.eu/nl/information-on-chemicals/biocidal-active-substances/-/disas/factsheet/1605/PT02</t>
  </si>
  <si>
    <t>100.357.539</t>
  </si>
  <si>
    <t>https://echa.europa.eu/nl/substance-information/-/substanceinfo/100.357.539</t>
  </si>
  <si>
    <t>Active chlorine generated from hydrochloric acid by electrolysis</t>
  </si>
  <si>
    <t>https://echa.europa.eu/nl/information-on-chemicals/biocidal-active-substances/-/disas/factsheet/1643/PT02</t>
  </si>
  <si>
    <t>100.357.397</t>
  </si>
  <si>
    <t>https://echa.europa.eu/nl/substance-information/-/substanceinfo/100.357.397</t>
  </si>
  <si>
    <t>https://echa.europa.eu/nl/information-on-chemicals/biocidal-active-substances/-/disas/factsheet/1643/PT04</t>
  </si>
  <si>
    <t>PT05-Drinking water</t>
  </si>
  <si>
    <t>https://echa.europa.eu/nl/information-on-chemicals/biocidal-active-substances/-/disas/factsheet/1643/PT05</t>
  </si>
  <si>
    <t>active chlorine generated from magnesium chloride hexahydrate and potassium chloride by electrolysis</t>
  </si>
  <si>
    <t>https://echa.europa.eu/nl/information-on-chemicals/biocidal-active-substances/-/disas/factsheet/1826/PT02</t>
  </si>
  <si>
    <t>100.357.399</t>
  </si>
  <si>
    <t>https://echa.europa.eu/nl/substance-information/-/substanceinfo/100.357.399</t>
  </si>
  <si>
    <t>active chlorine generated from magnesium chloride hexahydrate by electrolysis</t>
  </si>
  <si>
    <t>https://echa.europa.eu/nl/information-on-chemicals/biocidal-active-substances/-/disas/factsheet/1827/PT02</t>
  </si>
  <si>
    <t>100.357.400</t>
  </si>
  <si>
    <t>https://echa.europa.eu/nl/substance-information/-/substanceinfo/100.357.400</t>
  </si>
  <si>
    <t>Active chlorine generated from potassium chloride by electrolysis</t>
  </si>
  <si>
    <t>https://echa.europa.eu/nl/information-on-chemicals/biocidal-active-substances/-/disas/factsheet/1468/PT02</t>
  </si>
  <si>
    <t>100.357.394</t>
  </si>
  <si>
    <t>https://echa.europa.eu/nl/substance-information/-/substanceinfo/100.357.394</t>
  </si>
  <si>
    <t>https://echa.europa.eu/nl/information-on-chemicals/biocidal-active-substances/-/disas/factsheet/1468/PT04</t>
  </si>
  <si>
    <t>Active chlorine generated from seawater (sodium chloride) by electrolysis</t>
  </si>
  <si>
    <t>https://echa.europa.eu/nl/information-on-chemicals/biocidal-active-substances/-/disas/factsheet/1603/PT11</t>
  </si>
  <si>
    <t>100.357.396</t>
  </si>
  <si>
    <t>https://echa.europa.eu/nl/substance-information/-/substanceinfo/100.357.396</t>
  </si>
  <si>
    <t>Active chlorine generated from sodium chloride and pentapotassium bis(peroxymonosulphate) bis(sulphate)</t>
  </si>
  <si>
    <t>https://echa.europa.eu/nl/information-on-chemicals/biocidal-active-substances/-/disas/factsheet/1464/PT02</t>
  </si>
  <si>
    <t>100.308.215</t>
  </si>
  <si>
    <t>https://echa.europa.eu/nl/substance-information/-/substanceinfo/100.308.215</t>
  </si>
  <si>
    <t>https://echa.europa.eu/nl/information-on-chemicals/biocidal-active-substances/-/disas/factsheet/1464/PT03</t>
  </si>
  <si>
    <t>https://echa.europa.eu/nl/information-on-chemicals/biocidal-active-substances/-/disas/factsheet/1464/PT04</t>
  </si>
  <si>
    <t>https://echa.europa.eu/nl/information-on-chemicals/biocidal-active-substances/-/disas/factsheet/1464/PT05</t>
  </si>
  <si>
    <t>active chlorine generated from sodium chloride and pentapotassium bis(peroxymonosulphate) bis(sulphate) and sulphamic acid</t>
  </si>
  <si>
    <t>https://echa.europa.eu/nl/information-on-chemicals/biocidal-active-substances/-/disas/factsheet/1828/PT02</t>
  </si>
  <si>
    <t>100.357.401</t>
  </si>
  <si>
    <t>https://echa.europa.eu/nl/substance-information/-/substanceinfo/100.357.401</t>
  </si>
  <si>
    <t>https://echa.europa.eu/nl/information-on-chemicals/biocidal-active-substances/-/disas/factsheet/1828/PT03</t>
  </si>
  <si>
    <t>Active chlorine generated from sodium chloride by electrolysis</t>
  </si>
  <si>
    <t>01/07/2021</t>
  </si>
  <si>
    <t>30/06/2031</t>
  </si>
  <si>
    <t>Slovakia</t>
  </si>
  <si>
    <t>Regulation (EU) 2021/364</t>
  </si>
  <si>
    <t>http://eur-lex.europa.eu/legal-content/EN/ALL/?uri=CELEX:32021R0364</t>
  </si>
  <si>
    <t>EU-0018993-0000</t>
  </si>
  <si>
    <t>https://echa.europa.eu/nl/information-on-chemicals/biocidal-active-substances/-/disas/factsheet/1236/PT01</t>
  </si>
  <si>
    <t>100.357.393</t>
  </si>
  <si>
    <t>https://echa.europa.eu/nl/substance-information/-/substanceinfo/100.357.393</t>
  </si>
  <si>
    <t>01/07/2022</t>
  </si>
  <si>
    <t>30/06/2032</t>
  </si>
  <si>
    <t xml:space="preserve">Regulation (EU) 2021/345 </t>
  </si>
  <si>
    <t>http://eur-lex.europa.eu/legal-content/EN/ALL/?uri=CELEX:32021R0345</t>
  </si>
  <si>
    <t>EU-0018995-0000</t>
  </si>
  <si>
    <t>https://echa.europa.eu/nl/information-on-chemicals/biocidal-active-substances/-/disas/factsheet/1236/PT02</t>
  </si>
  <si>
    <t>EU-0018997-0000</t>
  </si>
  <si>
    <t>https://echa.europa.eu/nl/information-on-chemicals/biocidal-active-substances/-/disas/factsheet/1236/PT03</t>
  </si>
  <si>
    <t>EU-0018999-0000</t>
  </si>
  <si>
    <t>https://echa.europa.eu/nl/information-on-chemicals/biocidal-active-substances/-/disas/factsheet/1236/PT04</t>
  </si>
  <si>
    <t>EU-0019001-0000</t>
  </si>
  <si>
    <t>https://echa.europa.eu/nl/information-on-chemicals/biocidal-active-substances/-/disas/factsheet/1236/PT05</t>
  </si>
  <si>
    <t>https://echa.europa.eu/nl/information-on-chemicals/biocidal-active-substances/-/disas/factsheet/1236/PT11</t>
  </si>
  <si>
    <t>https://echa.europa.eu/nl/information-on-chemicals/biocidal-active-substances/-/disas/factsheet/1236/PT12</t>
  </si>
  <si>
    <t>Active chlorine generated from sodium dichloroisocyanurate dihydrate and pentapotassium bis(peroxymonosulphate) bis(sulphate)</t>
  </si>
  <si>
    <t>https://echa.europa.eu/nl/information-on-chemicals/biocidal-active-substances/-/disas/factsheet/1763/PT03</t>
  </si>
  <si>
    <t>100.357.398</t>
  </si>
  <si>
    <t>https://echa.europa.eu/nl/substance-information/-/substanceinfo/100.357.398</t>
  </si>
  <si>
    <t>active chlorine generated from sodium N-chlorosulfamate</t>
  </si>
  <si>
    <t>https://echa.europa.eu/nl/information-on-chemicals/biocidal-active-substances/-/disas/factsheet/1475/PT04</t>
  </si>
  <si>
    <t>100.357.395</t>
  </si>
  <si>
    <t>https://echa.europa.eu/nl/substance-information/-/substanceinfo/100.357.395</t>
  </si>
  <si>
    <t>https://echa.europa.eu/nl/information-on-chemicals/biocidal-active-substances/-/disas/factsheet/1475/PT11</t>
  </si>
  <si>
    <t>https://echa.europa.eu/nl/information-on-chemicals/biocidal-active-substances/-/disas/factsheet/1475/PT12</t>
  </si>
  <si>
    <t>Active chlorine released from calcium hypochlorite</t>
  </si>
  <si>
    <t>231-908-7</t>
  </si>
  <si>
    <t>7778-54-3</t>
  </si>
  <si>
    <t>Regulation (EU)2017/1274</t>
  </si>
  <si>
    <t>http://eur-lex.europa.eu/legal-content/EN/ALL/?uri=CELEX:32017R1274</t>
  </si>
  <si>
    <t>EU-0016118-0000</t>
  </si>
  <si>
    <t>https://echa.europa.eu/nl/information-on-chemicals/biocidal-active-substances/-/disas/factsheet/1843/PT02</t>
  </si>
  <si>
    <t>100.029.007</t>
  </si>
  <si>
    <t>https://echa.europa.eu/nl/substance-information/-/substanceinfo/100.029.007</t>
  </si>
  <si>
    <t>EU-0016120-0000</t>
  </si>
  <si>
    <t>https://echa.europa.eu/nl/information-on-chemicals/biocidal-active-substances/-/disas/factsheet/1843/PT03</t>
  </si>
  <si>
    <t>EU-0016122-0000</t>
  </si>
  <si>
    <t>https://echa.europa.eu/nl/information-on-chemicals/biocidal-active-substances/-/disas/factsheet/1843/PT04</t>
  </si>
  <si>
    <t>EU-0016124-0000</t>
  </si>
  <si>
    <t>https://echa.europa.eu/nl/information-on-chemicals/biocidal-active-substances/-/disas/factsheet/1843/PT05</t>
  </si>
  <si>
    <t>https://echa.europa.eu/nl/information-on-chemicals/biocidal-active-substances/-/disas/factsheet/1843/PT11</t>
  </si>
  <si>
    <t>Active chlorine released from chlorine</t>
  </si>
  <si>
    <t>231-959-5</t>
  </si>
  <si>
    <t>7782-50-5</t>
  </si>
  <si>
    <t>Reg (EU)2017/1275</t>
  </si>
  <si>
    <t>http://eur-lex.europa.eu/legal-content/EN/ALL/?uri=CELEX:32017R1275</t>
  </si>
  <si>
    <t>EU-0016112-0000</t>
  </si>
  <si>
    <t>https://echa.europa.eu/nl/information-on-chemicals/biocidal-active-substances/-/disas/factsheet/1265/PT02</t>
  </si>
  <si>
    <t>100.029.053</t>
  </si>
  <si>
    <t>https://echa.europa.eu/nl/substance-information/-/substanceinfo/100.029.053</t>
  </si>
  <si>
    <t>EU-0016114-0000</t>
  </si>
  <si>
    <t>https://echa.europa.eu/nl/information-on-chemicals/biocidal-active-substances/-/disas/factsheet/1265/PT05</t>
  </si>
  <si>
    <t>https://echa.europa.eu/nl/information-on-chemicals/biocidal-active-substances/-/disas/factsheet/1265/PT11</t>
  </si>
  <si>
    <t>Active chlorine released from hypochlorous acid</t>
  </si>
  <si>
    <t>Regulation (EU) 2021/365</t>
  </si>
  <si>
    <t>http://eur-lex.europa.eu/legal-content/EN/ALL/?uri=CELEX:32021R0365</t>
  </si>
  <si>
    <t>EU-0024285-0000</t>
  </si>
  <si>
    <t>https://echa.europa.eu/nl/information-on-chemicals/biocidal-active-substances/-/disas/factsheet/1963/PT01</t>
  </si>
  <si>
    <t>100.357.402</t>
  </si>
  <si>
    <t>https://echa.europa.eu/nl/substance-information/-/substanceinfo/100.357.402</t>
  </si>
  <si>
    <t xml:space="preserve">Regulation (EU) 2021/347  </t>
  </si>
  <si>
    <t>http://eur-lex.europa.eu/legal-content/EN/ALL/?uri=CELEX:32021R0347</t>
  </si>
  <si>
    <t>EU-0024287-0000</t>
  </si>
  <si>
    <t>https://echa.europa.eu/nl/information-on-chemicals/biocidal-active-substances/-/disas/factsheet/1963/PT02</t>
  </si>
  <si>
    <t>EU-0024289-0000</t>
  </si>
  <si>
    <t>https://echa.europa.eu/nl/information-on-chemicals/biocidal-active-substances/-/disas/factsheet/1963/PT03</t>
  </si>
  <si>
    <t>EU-0024291-0000</t>
  </si>
  <si>
    <t>https://echa.europa.eu/nl/information-on-chemicals/biocidal-active-substances/-/disas/factsheet/1963/PT04</t>
  </si>
  <si>
    <t>EU-0024293-0000</t>
  </si>
  <si>
    <t>https://echa.europa.eu/nl/information-on-chemicals/biocidal-active-substances/-/disas/factsheet/1963/PT05</t>
  </si>
  <si>
    <t>Active chlorine released from sodium hypochlorite</t>
  </si>
  <si>
    <t>7681-52-9</t>
  </si>
  <si>
    <t>Regulation (EU)2017/1273</t>
  </si>
  <si>
    <t>http://eur-lex.europa.eu/legal-content/EN/ALL/?uri=CELEX:32017R1273</t>
  </si>
  <si>
    <t>EU-0016104-0000</t>
  </si>
  <si>
    <t>https://echa.europa.eu/nl/information-on-chemicals/biocidal-active-substances/-/disas/factsheet/1391/PT01</t>
  </si>
  <si>
    <t>100.028.790</t>
  </si>
  <si>
    <t>https://echa.europa.eu/nl/substance-information/-/substanceinfo/100.028.790</t>
  </si>
  <si>
    <t>EU-0016116-0000</t>
  </si>
  <si>
    <t>https://echa.europa.eu/nl/information-on-chemicals/biocidal-active-substances/-/disas/factsheet/1391/PT02</t>
  </si>
  <si>
    <t>EU-0016106-0000</t>
  </si>
  <si>
    <t>https://echa.europa.eu/nl/information-on-chemicals/biocidal-active-substances/-/disas/factsheet/1391/PT03</t>
  </si>
  <si>
    <t>EU-0016108-0000</t>
  </si>
  <si>
    <t>https://echa.europa.eu/nl/information-on-chemicals/biocidal-active-substances/-/disas/factsheet/1391/PT04</t>
  </si>
  <si>
    <t>EU-0016110-0000</t>
  </si>
  <si>
    <t>https://echa.europa.eu/nl/information-on-chemicals/biocidal-active-substances/-/disas/factsheet/1391/PT05</t>
  </si>
  <si>
    <t>https://echa.europa.eu/nl/information-on-chemicals/biocidal-active-substances/-/disas/factsheet/1391/PT11</t>
  </si>
  <si>
    <t>https://echa.europa.eu/nl/information-on-chemicals/biocidal-active-substances/-/disas/factsheet/1391/PT12</t>
  </si>
  <si>
    <t>Active Chlorine: manufactured by the reaction of hypochlorous acid and sodium hypochlorite produced in situ</t>
  </si>
  <si>
    <t>https://echa.europa.eu/nl/information-on-chemicals/biocidal-active-substances/-/disas/factsheet/2253/PT02</t>
  </si>
  <si>
    <t>100.303.384</t>
  </si>
  <si>
    <t>https://echa.europa.eu/nl/substance-information/-/substanceinfo/100.303.384</t>
  </si>
  <si>
    <t>https://echa.europa.eu/nl/information-on-chemicals/biocidal-active-substances/-/disas/factsheet/2253/PT03</t>
  </si>
  <si>
    <t>https://echa.europa.eu/nl/information-on-chemicals/biocidal-active-substances/-/disas/factsheet/2253/PT04</t>
  </si>
  <si>
    <t>https://echa.europa.eu/nl/information-on-chemicals/biocidal-active-substances/-/disas/factsheet/2253/PT05</t>
  </si>
  <si>
    <t>Alkyl (C12-16) dimethylbenzyl ammonium chloride (ADBAC/BKC (C12-16))</t>
  </si>
  <si>
    <t>270-325-2</t>
  </si>
  <si>
    <t>68424-85-1</t>
  </si>
  <si>
    <t>01/07/2024</t>
  </si>
  <si>
    <t>30/06/2034</t>
  </si>
  <si>
    <t>COMMISSION IMPLEMENTING REGULATION (EU) 2023/680</t>
  </si>
  <si>
    <t>http://eur-lex.europa.eu/legal-content/EN/ALL/?uri=CELEX:32023R0680</t>
  </si>
  <si>
    <t>EU-0027718-0000</t>
  </si>
  <si>
    <t>https://echa.europa.eu/nl/information-on-chemicals/biocidal-active-substances/-/disas/factsheet/63/PT01</t>
  </si>
  <si>
    <t>100.063.913</t>
  </si>
  <si>
    <t>https://echa.europa.eu/nl/substance-information/-/substanceinfo/100.063.913</t>
  </si>
  <si>
    <t>01/07/2025</t>
  </si>
  <si>
    <t>30/06/2035</t>
  </si>
  <si>
    <t>Commission Implementing Regulation (EU) 2024/235</t>
  </si>
  <si>
    <t>http://eur-lex.europa.eu/legal-content/EN/ALL/?uri=CELEX:32024R0235</t>
  </si>
  <si>
    <t>EU-0027720-0000</t>
  </si>
  <si>
    <t>https://echa.europa.eu/nl/information-on-chemicals/biocidal-active-substances/-/disas/factsheet/63/PT02</t>
  </si>
  <si>
    <t>01/11/2022</t>
  </si>
  <si>
    <t>31/10/2032</t>
  </si>
  <si>
    <t>Regulation (EU) 2021/1063</t>
  </si>
  <si>
    <t>http://eur-lex.europa.eu/legal-content/EN/ALL/?uri=CELEX:32021R1063</t>
  </si>
  <si>
    <t>EU-0025193-0000</t>
  </si>
  <si>
    <t>https://echa.europa.eu/nl/information-on-chemicals/biocidal-active-substances/-/disas/factsheet/63/PT03</t>
  </si>
  <si>
    <t>EU-0025195-0000</t>
  </si>
  <si>
    <t>https://echa.europa.eu/nl/information-on-chemicals/biocidal-active-substances/-/disas/factsheet/63/PT04</t>
  </si>
  <si>
    <t>01/02/2015</t>
  </si>
  <si>
    <t>31/01/2025</t>
  </si>
  <si>
    <t>Directive 2013/7/EU</t>
  </si>
  <si>
    <t>http://eur-lex.europa.eu/legal-content/EN/ALL/?uri=CELEX:32013L0007</t>
  </si>
  <si>
    <t>EU-0005415-0000</t>
  </si>
  <si>
    <t>https://echa.europa.eu/nl/information-on-chemicals/biocidal-active-substances/-/disas/factsheet/63/PT08</t>
  </si>
  <si>
    <t>https://echa.europa.eu/nl/information-on-chemicals/biocidal-active-substances/-/disas/factsheet/63/PT10</t>
  </si>
  <si>
    <t>https://echa.europa.eu/nl/information-on-chemicals/biocidal-active-substances/-/disas/factsheet/63/PT11</t>
  </si>
  <si>
    <t>https://echa.europa.eu/nl/information-on-chemicals/biocidal-active-substances/-/disas/factsheet/63/PT12</t>
  </si>
  <si>
    <t>PT22-Embalming and taxidermist fluids</t>
  </si>
  <si>
    <t>https://echa.europa.eu/nl/information-on-chemicals/biocidal-active-substances/-/disas/factsheet/63/PT22</t>
  </si>
  <si>
    <t>Alkyl (C12-18) dimethylbenzyl ammonium chloride (ADBAC (C12-18))</t>
  </si>
  <si>
    <t>269-919-4</t>
  </si>
  <si>
    <t>68391-01-5</t>
  </si>
  <si>
    <t>https://echa.europa.eu/nl/information-on-chemicals/biocidal-active-substances/-/disas/factsheet/1367/PT01</t>
  </si>
  <si>
    <t>100.063.544</t>
  </si>
  <si>
    <t>https://echa.europa.eu/nl/substance-information/-/substanceinfo/100.063.544</t>
  </si>
  <si>
    <t>https://echa.europa.eu/nl/information-on-chemicals/biocidal-active-substances/-/disas/factsheet/1367/PT02</t>
  </si>
  <si>
    <t>https://echa.europa.eu/nl/information-on-chemicals/biocidal-active-substances/-/disas/factsheet/1367/PT03</t>
  </si>
  <si>
    <t>https://echa.europa.eu/nl/information-on-chemicals/biocidal-active-substances/-/disas/factsheet/1367/PT04</t>
  </si>
  <si>
    <t>https://echa.europa.eu/nl/information-on-chemicals/biocidal-active-substances/-/disas/factsheet/1367/PT10</t>
  </si>
  <si>
    <t>https://echa.europa.eu/nl/information-on-chemicals/biocidal-active-substances/-/disas/factsheet/1367/PT11</t>
  </si>
  <si>
    <t>https://echa.europa.eu/nl/information-on-chemicals/biocidal-active-substances/-/disas/factsheet/1367/PT12</t>
  </si>
  <si>
    <t>https://echa.europa.eu/nl/information-on-chemicals/biocidal-active-substances/-/disas/factsheet/1367/PT22</t>
  </si>
  <si>
    <t>Alkyl (C12-C14) dimethyl(ethylbenzyl)ammonium chloride (ADEBAC (C12-C14))</t>
  </si>
  <si>
    <t>287-090-7</t>
  </si>
  <si>
    <t>85409-23-0</t>
  </si>
  <si>
    <t>https://echa.europa.eu/nl/information-on-chemicals/biocidal-active-substances/-/disas/factsheet/1369/PT01</t>
  </si>
  <si>
    <t>100.079.146</t>
  </si>
  <si>
    <t>https://echa.europa.eu/nl/substance-information/-/substanceinfo/100.079.146</t>
  </si>
  <si>
    <t>https://echa.europa.eu/nl/information-on-chemicals/biocidal-active-substances/-/disas/factsheet/1369/PT02</t>
  </si>
  <si>
    <t>https://echa.europa.eu/nl/information-on-chemicals/biocidal-active-substances/-/disas/factsheet/1369/PT03</t>
  </si>
  <si>
    <t>https://echa.europa.eu/nl/information-on-chemicals/biocidal-active-substances/-/disas/factsheet/1369/PT04</t>
  </si>
  <si>
    <t>https://echa.europa.eu/nl/information-on-chemicals/biocidal-active-substances/-/disas/factsheet/1369/PT10</t>
  </si>
  <si>
    <t>https://echa.europa.eu/nl/information-on-chemicals/biocidal-active-substances/-/disas/factsheet/1369/PT11</t>
  </si>
  <si>
    <t>https://echa.europa.eu/nl/information-on-chemicals/biocidal-active-substances/-/disas/factsheet/1369/PT12</t>
  </si>
  <si>
    <t>https://echa.europa.eu/nl/information-on-chemicals/biocidal-active-substances/-/disas/factsheet/1369/PT22</t>
  </si>
  <si>
    <t>Alkyl (C12-C14) dimethylbenzylammonium chloride (ADBAC (C12-C14))</t>
  </si>
  <si>
    <t>287-089-1</t>
  </si>
  <si>
    <t>85409-22-9</t>
  </si>
  <si>
    <t>https://echa.europa.eu/nl/information-on-chemicals/biocidal-active-substances/-/disas/factsheet/1366/PT01</t>
  </si>
  <si>
    <t>100.079.145</t>
  </si>
  <si>
    <t>https://echa.europa.eu/nl/substance-information/-/substanceinfo/100.079.145</t>
  </si>
  <si>
    <t>https://echa.europa.eu/nl/information-on-chemicals/biocidal-active-substances/-/disas/factsheet/1366/PT02</t>
  </si>
  <si>
    <t>https://echa.europa.eu/nl/information-on-chemicals/biocidal-active-substances/-/disas/factsheet/1366/PT03</t>
  </si>
  <si>
    <t>https://echa.europa.eu/nl/information-on-chemicals/biocidal-active-substances/-/disas/factsheet/1366/PT04</t>
  </si>
  <si>
    <t>https://echa.europa.eu/nl/information-on-chemicals/biocidal-active-substances/-/disas/factsheet/1366/PT10</t>
  </si>
  <si>
    <t>https://echa.europa.eu/nl/information-on-chemicals/biocidal-active-substances/-/disas/factsheet/1366/PT11</t>
  </si>
  <si>
    <t>https://echa.europa.eu/nl/information-on-chemicals/biocidal-active-substances/-/disas/factsheet/1366/PT12</t>
  </si>
  <si>
    <t>https://echa.europa.eu/nl/information-on-chemicals/biocidal-active-substances/-/disas/factsheet/1366/PT22</t>
  </si>
  <si>
    <t>Allyl isothiocyanate</t>
  </si>
  <si>
    <t>200-309-2</t>
  </si>
  <si>
    <t>57-06-7</t>
  </si>
  <si>
    <t>https://echa.europa.eu/nl/information-on-chemicals/biocidal-active-substances/-/disas/factsheet/1420/PT09</t>
  </si>
  <si>
    <t>100.000.281</t>
  </si>
  <si>
    <t>https://echa.europa.eu/nl/substance-information/-/substanceinfo/100.000.281</t>
  </si>
  <si>
    <t>alpha-bromadiolone</t>
  </si>
  <si>
    <t>PT14-Rodenticides</t>
  </si>
  <si>
    <t>https://echa.europa.eu/nl/information-on-chemicals/biocidal-active-substances/-/disas/factsheet/1863/PT14</t>
  </si>
  <si>
    <t>100.249.133</t>
  </si>
  <si>
    <t>https://echa.europa.eu/nl/substance-information/-/substanceinfo/100.249.133</t>
  </si>
  <si>
    <t>alphachloralose</t>
  </si>
  <si>
    <t>240-016-7</t>
  </si>
  <si>
    <t>15879-93-3</t>
  </si>
  <si>
    <t>01/07/2011</t>
  </si>
  <si>
    <t>COMMISSION IMPLEMENTING DECISION (EU) 2023/2378</t>
  </si>
  <si>
    <t>http://eur-lex.europa.eu/legal-content/EN/ALL/?uri=CELEX:32023D2378</t>
  </si>
  <si>
    <t>EU-0005343-0000</t>
  </si>
  <si>
    <t>https://echa.europa.eu/nl/information-on-chemicals/biocidal-active-substances/-/disas/factsheet/3/PT14</t>
  </si>
  <si>
    <t>100.036.363</t>
  </si>
  <si>
    <t>https://echa.europa.eu/nl/substance-information/-/substanceinfo/100.036.363</t>
  </si>
  <si>
    <t>Aluminium phosphide releasing phosphine</t>
  </si>
  <si>
    <t>244-088-0</t>
  </si>
  <si>
    <t>20859-73-8</t>
  </si>
  <si>
    <t>01/09/2011</t>
  </si>
  <si>
    <t>31/07/2024</t>
  </si>
  <si>
    <t xml:space="preserve">Decision (EU) 2021/1284 </t>
  </si>
  <si>
    <t>http://eur-lex.europa.eu/legal-content/EN/ALL/?uri=CELEX:32021D1284</t>
  </si>
  <si>
    <t>EU-0005344-0000</t>
  </si>
  <si>
    <t>https://echa.europa.eu/nl/information-on-chemicals/biocidal-active-substances/-/disas/factsheet/4/PT14</t>
  </si>
  <si>
    <t>100.040.065</t>
  </si>
  <si>
    <t>https://echa.europa.eu/nl/substance-information/-/substanceinfo/100.040.065</t>
  </si>
  <si>
    <t>01/02/2012</t>
  </si>
  <si>
    <t>EU-0005345-0000</t>
  </si>
  <si>
    <t>https://echa.europa.eu/nl/information-on-chemicals/biocidal-active-substances/-/disas/factsheet/4/PT18</t>
  </si>
  <si>
    <t>PT20-Control of other vertebrates</t>
  </si>
  <si>
    <t>Regulation (EU) 1034/2013</t>
  </si>
  <si>
    <t>http://eur-lex.europa.eu/legal-content/EN/ALL/?uri=CELEX:32013R1034</t>
  </si>
  <si>
    <t>EU-0005346-0000</t>
  </si>
  <si>
    <t>https://echa.europa.eu/nl/information-on-chemicals/biocidal-active-substances/-/disas/factsheet/4/PT20</t>
  </si>
  <si>
    <t>Amines, C10-16-alkyldimethyl, N-oxides</t>
  </si>
  <si>
    <t>274-687-2</t>
  </si>
  <si>
    <t>https://echa.europa.eu/nl/information-on-chemicals/biocidal-active-substances/-/disas/factsheet/1239/PT04</t>
  </si>
  <si>
    <t>100.067.876</t>
  </si>
  <si>
    <t>https://echa.europa.eu/nl/substance-information/-/substanceinfo/100.067.876</t>
  </si>
  <si>
    <t>Amines, N-C10-16-alkyltrimethylenedi-, reaction products with chloroacetic acid</t>
  </si>
  <si>
    <t>701-317-3</t>
  </si>
  <si>
    <t>139734-65-9</t>
  </si>
  <si>
    <t>Regulation (EU) 2016/1083</t>
  </si>
  <si>
    <t>http://eur-lex.europa.eu/legal-content/EN/ALL/?uri=CELEX:32016R1083</t>
  </si>
  <si>
    <t>EU-0013639-0000</t>
  </si>
  <si>
    <t>https://echa.europa.eu/nl/information-on-chemicals/biocidal-active-substances/-/disas/factsheet/1240/PT02</t>
  </si>
  <si>
    <t>100.280.976</t>
  </si>
  <si>
    <t>https://echa.europa.eu/nl/substance-information/-/substanceinfo/100.280.976</t>
  </si>
  <si>
    <t>EU-0012162-0000</t>
  </si>
  <si>
    <t>https://echa.europa.eu/nl/information-on-chemicals/biocidal-active-substances/-/disas/factsheet/1240/PT03</t>
  </si>
  <si>
    <t>EU-0013640-0000</t>
  </si>
  <si>
    <t>https://echa.europa.eu/nl/information-on-chemicals/biocidal-active-substances/-/disas/factsheet/1240/PT04</t>
  </si>
  <si>
    <t>Ammonium bromide</t>
  </si>
  <si>
    <t>235-183-8</t>
  </si>
  <si>
    <t>12124-97-9</t>
  </si>
  <si>
    <t>https://echa.europa.eu/nl/information-on-chemicals/biocidal-active-substances/-/disas/factsheet/2243/PT11</t>
  </si>
  <si>
    <t>100.031.973</t>
  </si>
  <si>
    <t>https://echa.europa.eu/nl/substance-information/-/substanceinfo/100.031.973</t>
  </si>
  <si>
    <t>https://echa.europa.eu/nl/information-on-chemicals/biocidal-active-substances/-/disas/factsheet/2243/PT12</t>
  </si>
  <si>
    <t>Ammonium sulfate</t>
  </si>
  <si>
    <t>231-984-1</t>
  </si>
  <si>
    <t>7783-20-2</t>
  </si>
  <si>
    <t>https://echa.europa.eu/nl/information-on-chemicals/biocidal-active-substances/-/disas/factsheet/2244/PT11</t>
  </si>
  <si>
    <t>100.029.076</t>
  </si>
  <si>
    <t>https://echa.europa.eu/nl/substance-information/-/substanceinfo/100.029.076</t>
  </si>
  <si>
    <t>https://echa.europa.eu/nl/information-on-chemicals/biocidal-active-substances/-/disas/factsheet/2244/PT12</t>
  </si>
  <si>
    <t>Arnica montana, ext.</t>
  </si>
  <si>
    <t>273-579-2</t>
  </si>
  <si>
    <t>68990-11-4</t>
  </si>
  <si>
    <t>Switzerland</t>
  </si>
  <si>
    <t>https://echa.europa.eu/nl/information-on-chemicals/biocidal-active-substances/-/disas/factsheet/2403/null</t>
  </si>
  <si>
    <t>100.066.871</t>
  </si>
  <si>
    <t>https://echa.europa.eu/nl/substance-information/-/substanceinfo/100.066.871</t>
  </si>
  <si>
    <t>Ascorbic acid</t>
  </si>
  <si>
    <t>200-066-2</t>
  </si>
  <si>
    <t>50-81-7</t>
  </si>
  <si>
    <t>EU-0012342-0000</t>
  </si>
  <si>
    <t>https://echa.europa.eu/nl/information-on-chemicals/biocidal-active-substances/-/disas/factsheet/1427/null</t>
  </si>
  <si>
    <t>100.000.061</t>
  </si>
  <si>
    <t>https://echa.europa.eu/nl/substance-information/-/substanceinfo/100.000.061</t>
  </si>
  <si>
    <t>Azoxystrobin</t>
  </si>
  <si>
    <t>603-524-3</t>
  </si>
  <si>
    <t>131860-33-8</t>
  </si>
  <si>
    <t>01/11/2018</t>
  </si>
  <si>
    <t>31/10/2025</t>
  </si>
  <si>
    <t xml:space="preserve">Commission Implementing Regulation (EU) 2018/614 </t>
  </si>
  <si>
    <t>http://eur-lex.europa.eu/legal-content/EN/ALL/?uri=CELEX:32018R0614</t>
  </si>
  <si>
    <t>EU-0018009-0000</t>
  </si>
  <si>
    <t>https://echa.europa.eu/nl/information-on-chemicals/biocidal-active-substances/-/disas/factsheet/1451/PT07</t>
  </si>
  <si>
    <t>100.127.964</t>
  </si>
  <si>
    <t>https://echa.europa.eu/nl/substance-information/-/substanceinfo/100.127.964</t>
  </si>
  <si>
    <t>EU-0018014-0000</t>
  </si>
  <si>
    <t>https://echa.europa.eu/nl/information-on-chemicals/biocidal-active-substances/-/disas/factsheet/1451/PT09</t>
  </si>
  <si>
    <t>EU-0018008-0000</t>
  </si>
  <si>
    <t>https://echa.europa.eu/nl/information-on-chemicals/biocidal-active-substances/-/disas/factsheet/1451/PT10</t>
  </si>
  <si>
    <t>Bacillus amyloliquefaciens strain ISB06</t>
  </si>
  <si>
    <t>Reg (EU) 2016/1085</t>
  </si>
  <si>
    <t>http://eur-lex.europa.eu/legal-content/EN/ALL/?uri=CELEX:32016R1085</t>
  </si>
  <si>
    <t>EU-0014457-0000</t>
  </si>
  <si>
    <t>https://echa.europa.eu/nl/information-on-chemicals/biocidal-active-substances/-/disas/factsheet/1245/PT03</t>
  </si>
  <si>
    <t>100.240.908</t>
  </si>
  <si>
    <t>https://echa.europa.eu/nl/substance-information/-/substanceinfo/100.240.908</t>
  </si>
  <si>
    <t>bacillus sphaericus</t>
  </si>
  <si>
    <t>604-356-3</t>
  </si>
  <si>
    <t>143447-72-7</t>
  </si>
  <si>
    <t>https://echa.europa.eu/nl/information-on-chemicals/biocidal-active-substances/-/disas/factsheet/2249/PT18</t>
  </si>
  <si>
    <t>100.126.584</t>
  </si>
  <si>
    <t>https://echa.europa.eu/nl/substance-information/-/substanceinfo/100.126.584</t>
  </si>
  <si>
    <t>Bacillus sphaericus 2362, strain ABTS-1743</t>
  </si>
  <si>
    <t xml:space="preserve">(EU) 2015/417 </t>
  </si>
  <si>
    <t>http://eur-lex.europa.eu/legal-content/EN/ALL/?uri=CELEX:32015R0417</t>
  </si>
  <si>
    <t>EU-0012045-0000</t>
  </si>
  <si>
    <t>https://echa.europa.eu/nl/information-on-chemicals/biocidal-active-substances/-/disas/factsheet/1244/PT18</t>
  </si>
  <si>
    <t>Bacillus subtilis</t>
  </si>
  <si>
    <t>614-244-6</t>
  </si>
  <si>
    <t>68038-70-0</t>
  </si>
  <si>
    <t>https://echa.europa.eu/nl/information-on-chemicals/biocidal-active-substances/-/disas/factsheet/83/PT03</t>
  </si>
  <si>
    <t>100.132.987</t>
  </si>
  <si>
    <t>https://echa.europa.eu/nl/substance-information/-/substanceinfo/100.132.987</t>
  </si>
  <si>
    <t>Bacillus thuringiensis subsp. israelensis Serotype H14, Strain AM65-52</t>
  </si>
  <si>
    <t>01/10/2013</t>
  </si>
  <si>
    <t>31/03/2026</t>
  </si>
  <si>
    <t xml:space="preserve"> Implementing Decision (EU) 2023/1085</t>
  </si>
  <si>
    <t>http://eur-lex.europa.eu/legal-content/EN/ALL/?uri=CELEX:32023D1085</t>
  </si>
  <si>
    <t>EU-0005347-0000</t>
  </si>
  <si>
    <t>https://echa.europa.eu/nl/information-on-chemicals/biocidal-active-substances/-/disas/factsheet/5/PT18</t>
  </si>
  <si>
    <t>100.240.902</t>
  </si>
  <si>
    <t>https://echa.europa.eu/nl/substance-information/-/substanceinfo/100.240.902</t>
  </si>
  <si>
    <t>bacillus thuringiensis subsp. israelensis, serotype H14</t>
  </si>
  <si>
    <t>https://echa.europa.eu/nl/information-on-chemicals/biocidal-active-substances/-/disas/factsheet/2250/PT18</t>
  </si>
  <si>
    <t>100.303.381</t>
  </si>
  <si>
    <t>https://echa.europa.eu/nl/substance-information/-/substanceinfo/100.303.381</t>
  </si>
  <si>
    <t>Bacillus thuringiensis subsp. israelensis, strain SA3A</t>
  </si>
  <si>
    <t xml:space="preserve">(EU) 2015/406 </t>
  </si>
  <si>
    <t>http://eur-lex.europa.eu/legal-content/EN/ALL/?uri=CELEX:32015R0406</t>
  </si>
  <si>
    <t>EU-0012046-0000</t>
  </si>
  <si>
    <t>https://echa.europa.eu/nl/information-on-chemicals/biocidal-active-substances/-/disas/factsheet/1246/PT18</t>
  </si>
  <si>
    <t>100.240.909</t>
  </si>
  <si>
    <t>https://echa.europa.eu/nl/substance-information/-/substanceinfo/100.240.909</t>
  </si>
  <si>
    <t>Bacillus thuringiensis subsp. kurstaki, strain ABTS-351</t>
  </si>
  <si>
    <t>01/03/2017</t>
  </si>
  <si>
    <t>28/02/2027</t>
  </si>
  <si>
    <t>Reg. (EU)2016/1929</t>
  </si>
  <si>
    <t>http://eur-lex.europa.eu/legal-content/EN/ALL/?uri=CELEX:32016R1929</t>
  </si>
  <si>
    <t>EU-0016153-0000</t>
  </si>
  <si>
    <t>https://echa.europa.eu/nl/information-on-chemicals/biocidal-active-substances/-/disas/factsheet/1247/PT18</t>
  </si>
  <si>
    <t>100.240.910</t>
  </si>
  <si>
    <t>https://echa.europa.eu/nl/substance-information/-/substanceinfo/100.240.910</t>
  </si>
  <si>
    <t>Baculovirus</t>
  </si>
  <si>
    <t>EU-0012351-0000</t>
  </si>
  <si>
    <t>https://echa.europa.eu/nl/information-on-chemicals/biocidal-active-substances/-/disas/factsheet/1434/null</t>
  </si>
  <si>
    <t>100.265.857</t>
  </si>
  <si>
    <t>https://echa.europa.eu/nl/substance-information/-/substanceinfo/100.265.857</t>
  </si>
  <si>
    <t>Basic Copper carbonate</t>
  </si>
  <si>
    <t>235-113-6</t>
  </si>
  <si>
    <t>12069-69-1</t>
  </si>
  <si>
    <t>01/02/2014</t>
  </si>
  <si>
    <t>31/07/2026</t>
  </si>
  <si>
    <t>COMMISSION IMPLEMENTING DECISION (EU) 2023/2380</t>
  </si>
  <si>
    <t>http://eur-lex.europa.eu/legal-content/EN/ALL/?uri=CELEX:32023D2380</t>
  </si>
  <si>
    <t>EU-0005348-0000</t>
  </si>
  <si>
    <t>https://echa.europa.eu/nl/information-on-chemicals/biocidal-active-substances/-/disas/factsheet/6/PT08</t>
  </si>
  <si>
    <t>100.031.909</t>
  </si>
  <si>
    <t>https://echa.europa.eu/nl/substance-information/-/substanceinfo/100.031.909</t>
  </si>
  <si>
    <t>Bendiocarb</t>
  </si>
  <si>
    <t>245-216-8</t>
  </si>
  <si>
    <t>22781-23-3</t>
  </si>
  <si>
    <t>31/01/2024</t>
  </si>
  <si>
    <t>Directive 2012/3/EU</t>
  </si>
  <si>
    <t>http://eur-lex.europa.eu/legal-content/EN/ALL/?uri=CELEX:32012L0003</t>
  </si>
  <si>
    <t>EU-0005349-0000</t>
  </si>
  <si>
    <t>https://echa.europa.eu/nl/information-on-chemicals/biocidal-active-substances/-/disas/factsheet/7/PT18</t>
  </si>
  <si>
    <t>100.041.091</t>
  </si>
  <si>
    <t>https://echa.europa.eu/nl/substance-information/-/substanceinfo/100.041.091</t>
  </si>
  <si>
    <t>Bentonite</t>
  </si>
  <si>
    <t>215-108-5</t>
  </si>
  <si>
    <t>1302-78-9</t>
  </si>
  <si>
    <t>EU-0012352-0000</t>
  </si>
  <si>
    <t>https://echa.europa.eu/nl/information-on-chemicals/biocidal-active-substances/-/disas/factsheet/1435/null</t>
  </si>
  <si>
    <t>100.013.735</t>
  </si>
  <si>
    <t>https://echa.europa.eu/nl/substance-information/-/substanceinfo/100.013.735</t>
  </si>
  <si>
    <t>Benzoic acid</t>
  </si>
  <si>
    <t>200-618-2</t>
  </si>
  <si>
    <t>65-85-0</t>
  </si>
  <si>
    <t>Regulation (EU) 1035/2013</t>
  </si>
  <si>
    <t>http://eur-lex.europa.eu/legal-content/EN/ALL/?uri=CELEX:32013R1035</t>
  </si>
  <si>
    <t>EU-0005422-0000</t>
  </si>
  <si>
    <t>https://echa.europa.eu/nl/information-on-chemicals/biocidal-active-substances/-/disas/factsheet/1248/PT03</t>
  </si>
  <si>
    <t>100.000.562</t>
  </si>
  <si>
    <t>https://echa.europa.eu/nl/substance-information/-/substanceinfo/100.000.562</t>
  </si>
  <si>
    <t>EU-0005423-0000</t>
  </si>
  <si>
    <t>https://echa.europa.eu/nl/information-on-chemicals/biocidal-active-substances/-/disas/factsheet/1248/PT04</t>
  </si>
  <si>
    <t>https://echa.europa.eu/nl/information-on-chemicals/biocidal-active-substances/-/disas/factsheet/1248/PT07</t>
  </si>
  <si>
    <t>https://echa.europa.eu/nl/information-on-chemicals/biocidal-active-substances/-/disas/factsheet/1248/PT09</t>
  </si>
  <si>
    <t>Benzyl Alcohol</t>
  </si>
  <si>
    <t>202-859-9</t>
  </si>
  <si>
    <t>100-51-6</t>
  </si>
  <si>
    <t>https://echa.europa.eu/nl/information-on-chemicals/biocidal-active-substances/-/disas/factsheet/82/PT06</t>
  </si>
  <si>
    <t>100.002.600</t>
  </si>
  <si>
    <t>https://echa.europa.eu/nl/substance-information/-/substanceinfo/100.002.600</t>
  </si>
  <si>
    <t>Bifenthrin</t>
  </si>
  <si>
    <t>617-373-6</t>
  </si>
  <si>
    <t>82657-04-3</t>
  </si>
  <si>
    <t>01/02/2013</t>
  </si>
  <si>
    <t>31/01/2023</t>
  </si>
  <si>
    <t>Directive 2011/10/EU</t>
  </si>
  <si>
    <t>http://eur-lex.europa.eu/legal-content/EN/ALL/?uri=CELEX:32011L0010</t>
  </si>
  <si>
    <t>EU-0005350-0000</t>
  </si>
  <si>
    <t>https://echa.europa.eu/nl/information-on-chemicals/biocidal-active-substances/-/disas/factsheet/8/PT08</t>
  </si>
  <si>
    <t>100.120.070</t>
  </si>
  <si>
    <t>https://echa.europa.eu/nl/substance-information/-/substanceinfo/100.120.070</t>
  </si>
  <si>
    <t>Biphenyl-2-ol</t>
  </si>
  <si>
    <t>201-993-5</t>
  </si>
  <si>
    <t>90-43-7</t>
  </si>
  <si>
    <t>01/07/2017</t>
  </si>
  <si>
    <t>30/06/2027</t>
  </si>
  <si>
    <t>Commission Implementing Regulation (EU) 2016/105</t>
  </si>
  <si>
    <t>http://eur-lex.europa.eu/legal-content/EN/ALL/?uri=CELEX:32016R0105</t>
  </si>
  <si>
    <t>EU-0012163-0000</t>
  </si>
  <si>
    <t>https://echa.europa.eu/nl/information-on-chemicals/biocidal-active-substances/-/disas/factsheet/1249/PT01</t>
  </si>
  <si>
    <t>100.001.812</t>
  </si>
  <si>
    <t>https://echa.europa.eu/nl/substance-information/-/substanceinfo/100.001.812</t>
  </si>
  <si>
    <t>EU-0012164-0000</t>
  </si>
  <si>
    <t>https://echa.europa.eu/nl/information-on-chemicals/biocidal-active-substances/-/disas/factsheet/1249/PT02</t>
  </si>
  <si>
    <t>Reg (EU)2016/1084</t>
  </si>
  <si>
    <t>http://eur-lex.europa.eu/legal-content/EN/ALL/?uri=CELEX:32016R1084</t>
  </si>
  <si>
    <t>EU-0013621-0000</t>
  </si>
  <si>
    <t>https://echa.europa.eu/nl/information-on-chemicals/biocidal-active-substances/-/disas/factsheet/1249/PT03</t>
  </si>
  <si>
    <t>EU-0013623-0000</t>
  </si>
  <si>
    <t>https://echa.europa.eu/nl/information-on-chemicals/biocidal-active-substances/-/disas/factsheet/1249/PT04</t>
  </si>
  <si>
    <t>EU-0013624-0000</t>
  </si>
  <si>
    <t>https://echa.europa.eu/nl/information-on-chemicals/biocidal-active-substances/-/disas/factsheet/1249/PT06</t>
  </si>
  <si>
    <t>https://echa.europa.eu/nl/information-on-chemicals/biocidal-active-substances/-/disas/factsheet/1249/PT07</t>
  </si>
  <si>
    <t>https://echa.europa.eu/nl/information-on-chemicals/biocidal-active-substances/-/disas/factsheet/1249/PT09</t>
  </si>
  <si>
    <t>https://echa.europa.eu/nl/information-on-chemicals/biocidal-active-substances/-/disas/factsheet/1249/PT10</t>
  </si>
  <si>
    <t>EU-0012165-0000</t>
  </si>
  <si>
    <t>https://echa.europa.eu/nl/information-on-chemicals/biocidal-active-substances/-/disas/factsheet/1249/PT13</t>
  </si>
  <si>
    <t>Bis(1-hydroxy-1H-pyridine-2-thionato- O,S)copper (Copper pyrithione)</t>
  </si>
  <si>
    <t>238-984-0</t>
  </si>
  <si>
    <t>14915-37-8</t>
  </si>
  <si>
    <t>Sweden</t>
  </si>
  <si>
    <t>REGULATION (EU) 2015/984</t>
  </si>
  <si>
    <t>http://eur-lex.europa.eu/legal-content/EN/ALL/?uri=CELEX:32015R0984</t>
  </si>
  <si>
    <t>EU-0012166-0000</t>
  </si>
  <si>
    <t>https://echa.europa.eu/nl/information-on-chemicals/biocidal-active-substances/-/disas/factsheet/1275/PT21</t>
  </si>
  <si>
    <t>100.035.425</t>
  </si>
  <si>
    <t>https://echa.europa.eu/nl/substance-information/-/substanceinfo/100.035.425</t>
  </si>
  <si>
    <t>Boric acid</t>
  </si>
  <si>
    <t>233-139-2</t>
  </si>
  <si>
    <t>10043-35-3</t>
  </si>
  <si>
    <t>31/08/2026</t>
  </si>
  <si>
    <t xml:space="preserve">COMMISSION IMPLEMENTING DECISION (EU) 2024/222 </t>
  </si>
  <si>
    <t>http://eur-lex.europa.eu/legal-content/EN/ALL/?uri=CELEX:32024D0222</t>
  </si>
  <si>
    <t>EU-0005351-0000</t>
  </si>
  <si>
    <t>https://echa.europa.eu/nl/information-on-chemicals/biocidal-active-substances/-/disas/factsheet/9/PT08</t>
  </si>
  <si>
    <t>100.030.114</t>
  </si>
  <si>
    <t>https://echa.europa.eu/nl/substance-information/-/substanceinfo/100.030.114</t>
  </si>
  <si>
    <t>Boric oxide</t>
  </si>
  <si>
    <t>215-125-8</t>
  </si>
  <si>
    <t>1303-86-2</t>
  </si>
  <si>
    <t>31/08/2021</t>
  </si>
  <si>
    <t>Directive 2009/98/EC</t>
  </si>
  <si>
    <t>http://eur-lex.europa.eu/legal-content/EN/ALL/?uri=CELEX:32009L0098</t>
  </si>
  <si>
    <t>EU-0005352-0000</t>
  </si>
  <si>
    <t>https://echa.europa.eu/nl/information-on-chemicals/biocidal-active-substances/-/disas/factsheet/10/PT08</t>
  </si>
  <si>
    <t>100.013.751</t>
  </si>
  <si>
    <t>https://echa.europa.eu/nl/substance-information/-/substanceinfo/100.013.751</t>
  </si>
  <si>
    <t>Brodifacoum</t>
  </si>
  <si>
    <t>259-980-5</t>
  </si>
  <si>
    <t>56073-10-0</t>
  </si>
  <si>
    <t>30/06/2024</t>
  </si>
  <si>
    <t>Reg (EU) 2017/1381</t>
  </si>
  <si>
    <t>http://eur-lex.europa.eu/legal-content/EN/ALL/?uri=CELEX:32017R1381</t>
  </si>
  <si>
    <t>EU-0005353-0000</t>
  </si>
  <si>
    <t>https://echa.europa.eu/nl/information-on-chemicals/biocidal-active-substances/-/disas/factsheet/11/PT14</t>
  </si>
  <si>
    <t>100.054.509</t>
  </si>
  <si>
    <t>https://echa.europa.eu/nl/substance-information/-/substanceinfo/100.054.509</t>
  </si>
  <si>
    <t>Bromadiolone</t>
  </si>
  <si>
    <t>249-205-9</t>
  </si>
  <si>
    <t>28772-56-7</t>
  </si>
  <si>
    <t>Reg (EU) 2017/1380</t>
  </si>
  <si>
    <t>http://eur-lex.europa.eu/legal-content/EN/ALL/?uri=CELEX:32017R1380</t>
  </si>
  <si>
    <t>EU-0005354-0000</t>
  </si>
  <si>
    <t>https://echa.europa.eu/nl/information-on-chemicals/biocidal-active-substances/-/disas/factsheet/12/PT14</t>
  </si>
  <si>
    <t>100.044.718</t>
  </si>
  <si>
    <t>https://echa.europa.eu/nl/substance-information/-/substanceinfo/100.044.718</t>
  </si>
  <si>
    <t>Bromide activated chloramine (BAC) generated from ammonium bromide and sodium hypochlorite</t>
  </si>
  <si>
    <t>https://echa.europa.eu/nl/information-on-chemicals/biocidal-active-substances/-/disas/factsheet/1241/PT11</t>
  </si>
  <si>
    <t>100.357.447</t>
  </si>
  <si>
    <t>https://echa.europa.eu/nl/substance-information/-/substanceinfo/100.357.447</t>
  </si>
  <si>
    <t>https://echa.europa.eu/nl/information-on-chemicals/biocidal-active-substances/-/disas/factsheet/1241/PT12</t>
  </si>
  <si>
    <t>Bromine chloride</t>
  </si>
  <si>
    <t>237-601-4</t>
  </si>
  <si>
    <t>13863-41-7</t>
  </si>
  <si>
    <t>https://echa.europa.eu/nl/information-on-chemicals/biocidal-active-substances/-/disas/factsheet/2245/PT11</t>
  </si>
  <si>
    <t>100.034.169</t>
  </si>
  <si>
    <t>https://echa.europa.eu/nl/substance-information/-/substanceinfo/100.034.169</t>
  </si>
  <si>
    <t>Bromoacetic acid</t>
  </si>
  <si>
    <t>201-175-8</t>
  </si>
  <si>
    <t>79-08-3</t>
  </si>
  <si>
    <t>Regulation (EU) 1032/2013</t>
  </si>
  <si>
    <t>http://eur-lex.europa.eu/legal-content/EN/ALL/?uri=CELEX:32013R1032</t>
  </si>
  <si>
    <t>EU-0005424-0000</t>
  </si>
  <si>
    <t>https://echa.europa.eu/nl/information-on-chemicals/biocidal-active-substances/-/disas/factsheet/1252/PT04</t>
  </si>
  <si>
    <t>100.001.069</t>
  </si>
  <si>
    <t>https://echa.europa.eu/nl/substance-information/-/substanceinfo/100.001.069</t>
  </si>
  <si>
    <t>Bromochloro-5,5-dimethylimidazolidine-2,4-dione (BCDMH/Bromochlorodimethylhydantoin)</t>
  </si>
  <si>
    <t>251-171-5</t>
  </si>
  <si>
    <t>32718-18-6</t>
  </si>
  <si>
    <t>https://echa.europa.eu/nl/information-on-chemicals/biocidal-active-substances/-/disas/factsheet/1253/PT02</t>
  </si>
  <si>
    <t>100.046.504</t>
  </si>
  <si>
    <t>https://echa.europa.eu/nl/substance-information/-/substanceinfo/100.046.504</t>
  </si>
  <si>
    <t>https://echa.europa.eu/nl/information-on-chemicals/biocidal-active-substances/-/disas/factsheet/1253/PT11</t>
  </si>
  <si>
    <t>https://echa.europa.eu/nl/information-on-chemicals/biocidal-active-substances/-/disas/factsheet/1253/PT12</t>
  </si>
  <si>
    <t>Bronopol</t>
  </si>
  <si>
    <t>200-143-0</t>
  </si>
  <si>
    <t>52-51-7</t>
  </si>
  <si>
    <t>https://echa.europa.eu/nl/information-on-chemicals/biocidal-active-substances/-/disas/factsheet/1254/PT02</t>
  </si>
  <si>
    <t>100.000.131</t>
  </si>
  <si>
    <t>https://echa.europa.eu/nl/substance-information/-/substanceinfo/100.000.131</t>
  </si>
  <si>
    <t>https://echa.europa.eu/nl/information-on-chemicals/biocidal-active-substances/-/disas/factsheet/1254/PT06</t>
  </si>
  <si>
    <t>https://echa.europa.eu/nl/information-on-chemicals/biocidal-active-substances/-/disas/factsheet/1254/PT09</t>
  </si>
  <si>
    <t>https://echa.europa.eu/nl/information-on-chemicals/biocidal-active-substances/-/disas/factsheet/1254/PT11</t>
  </si>
  <si>
    <t>https://echa.europa.eu/nl/information-on-chemicals/biocidal-active-substances/-/disas/factsheet/1254/PT12</t>
  </si>
  <si>
    <t>https://echa.europa.eu/nl/information-on-chemicals/biocidal-active-substances/-/disas/factsheet/1254/PT22</t>
  </si>
  <si>
    <t>Calcium dihydroxide/calcium hydroxide/caustic lime/hydrated lime/slaked lime</t>
  </si>
  <si>
    <t>215-137-3</t>
  </si>
  <si>
    <t>1305-62-0</t>
  </si>
  <si>
    <t>01/05/2018</t>
  </si>
  <si>
    <t>30/04/2028</t>
  </si>
  <si>
    <t>Reg. (EU)2016/1935</t>
  </si>
  <si>
    <t>http://eur-lex.europa.eu/legal-content/EN/ALL/?uri=CELEX:32016R1935</t>
  </si>
  <si>
    <t>EU-0014038-0000</t>
  </si>
  <si>
    <t>https://echa.europa.eu/nl/information-on-chemicals/biocidal-active-substances/-/disas/factsheet/1255/PT02</t>
  </si>
  <si>
    <t>100.013.762</t>
  </si>
  <si>
    <t>https://echa.europa.eu/nl/substance-information/-/substanceinfo/100.013.762</t>
  </si>
  <si>
    <t>EU-0014042-0000</t>
  </si>
  <si>
    <t>https://echa.europa.eu/nl/information-on-chemicals/biocidal-active-substances/-/disas/factsheet/1255/PT03</t>
  </si>
  <si>
    <t>Calcium magnesium oxide/dolomitic lime</t>
  </si>
  <si>
    <t>253-425-0</t>
  </si>
  <si>
    <t>37247-91-9</t>
  </si>
  <si>
    <t>Reg. (EU)2016/1932</t>
  </si>
  <si>
    <t>http://eur-lex.europa.eu/legal-content/EN/ALL/?uri=CELEX:32016R1932</t>
  </si>
  <si>
    <t>EU-0014039-0000</t>
  </si>
  <si>
    <t>https://echa.europa.eu/nl/information-on-chemicals/biocidal-active-substances/-/disas/factsheet/1257/PT02</t>
  </si>
  <si>
    <t>100.048.551</t>
  </si>
  <si>
    <t>https://echa.europa.eu/nl/substance-information/-/substanceinfo/100.048.551</t>
  </si>
  <si>
    <t>EU-0014043-0000</t>
  </si>
  <si>
    <t>https://echa.europa.eu/nl/information-on-chemicals/biocidal-active-substances/-/disas/factsheet/1257/PT03</t>
  </si>
  <si>
    <t>Calcium magnesium tetrahydroxide/calcium magnesium hydroxide/hydrated dolomitic lime</t>
  </si>
  <si>
    <t>254-454-1</t>
  </si>
  <si>
    <t>39445-23-3</t>
  </si>
  <si>
    <t>Reg.(EU)2016/1933</t>
  </si>
  <si>
    <t>http://eur-lex.europa.eu/legal-content/EN/ALL/?uri=CELEX:32016R1933</t>
  </si>
  <si>
    <t>EU-0014040-0000</t>
  </si>
  <si>
    <t>https://echa.europa.eu/nl/information-on-chemicals/biocidal-active-substances/-/disas/factsheet/1258/PT02</t>
  </si>
  <si>
    <t>100.049.486</t>
  </si>
  <si>
    <t>https://echa.europa.eu/nl/substance-information/-/substanceinfo/100.049.486</t>
  </si>
  <si>
    <t>EU-0014045-0000</t>
  </si>
  <si>
    <t>https://echa.europa.eu/nl/information-on-chemicals/biocidal-active-substances/-/disas/factsheet/1258/PT03</t>
  </si>
  <si>
    <t>Calcium oxide/lime/burnt lime/quicklime</t>
  </si>
  <si>
    <t>215-138-9</t>
  </si>
  <si>
    <t>1305-78-8</t>
  </si>
  <si>
    <t>Reg. (EU)2016/1936</t>
  </si>
  <si>
    <t>http://eur-lex.europa.eu/legal-content/EN/ALL/?uri=CELEX:32016R1936</t>
  </si>
  <si>
    <t>EU-0014041-0000</t>
  </si>
  <si>
    <t>https://echa.europa.eu/nl/information-on-chemicals/biocidal-active-substances/-/disas/factsheet/1259/PT02</t>
  </si>
  <si>
    <t>100.013.763</t>
  </si>
  <si>
    <t>https://echa.europa.eu/nl/substance-information/-/substanceinfo/100.013.763</t>
  </si>
  <si>
    <t>EU-0014044-0000</t>
  </si>
  <si>
    <t>https://echa.europa.eu/nl/information-on-chemicals/biocidal-active-substances/-/disas/factsheet/1259/PT03</t>
  </si>
  <si>
    <t>Capsicum annuum, ext.</t>
  </si>
  <si>
    <t>283-403-6</t>
  </si>
  <si>
    <t>84625-29-6</t>
  </si>
  <si>
    <t>https://echa.europa.eu/nl/information-on-chemicals/biocidal-active-substances/-/disas/factsheet/2344/PT19</t>
  </si>
  <si>
    <t>100.075.795</t>
  </si>
  <si>
    <t>https://echa.europa.eu/nl/substance-information/-/substanceinfo/100.075.795</t>
  </si>
  <si>
    <t>Capsicum oleoresin</t>
  </si>
  <si>
    <t>8023-77-6</t>
  </si>
  <si>
    <t>https://echa.europa.eu/nl/information-on-chemicals/biocidal-active-substances/-/disas/factsheet/2346/PT19</t>
  </si>
  <si>
    <t>100.128.130</t>
  </si>
  <si>
    <t>https://echa.europa.eu/nl/substance-information/-/substanceinfo/100.128.130</t>
  </si>
  <si>
    <t>Carbendazim</t>
  </si>
  <si>
    <t>234-232-0</t>
  </si>
  <si>
    <t>10605-21-7</t>
  </si>
  <si>
    <t>01/02/2022</t>
  </si>
  <si>
    <t>Regulation (EU) 2021/348</t>
  </si>
  <si>
    <t>http://eur-lex.europa.eu/legal-content/EN/ALL/?uri=CELEX:32021R0348</t>
  </si>
  <si>
    <t>EU-0018988-0000</t>
  </si>
  <si>
    <t>https://echa.europa.eu/nl/information-on-chemicals/biocidal-active-substances/-/disas/factsheet/1260/PT07</t>
  </si>
  <si>
    <t>100.031.108</t>
  </si>
  <si>
    <t>https://echa.europa.eu/nl/substance-information/-/substanceinfo/100.031.108</t>
  </si>
  <si>
    <t xml:space="preserve">Decision (EU) 2019/1942 </t>
  </si>
  <si>
    <t>http://eur-lex.europa.eu/legal-content/EN/ALL/?uri=CELEX:32019D1942</t>
  </si>
  <si>
    <t>https://echa.europa.eu/nl/information-on-chemicals/biocidal-active-substances/-/disas/factsheet/1260/PT09</t>
  </si>
  <si>
    <t>EU-0018990-0000</t>
  </si>
  <si>
    <t>https://echa.europa.eu/nl/information-on-chemicals/biocidal-active-substances/-/disas/factsheet/1260/PT10</t>
  </si>
  <si>
    <t>Carbon dioxide</t>
  </si>
  <si>
    <t>204-696-9</t>
  </si>
  <si>
    <t>124-38-9</t>
  </si>
  <si>
    <t>01/11/2009</t>
  </si>
  <si>
    <t>31/10/2019</t>
  </si>
  <si>
    <t>Directive 2008/75/EC</t>
  </si>
  <si>
    <t>http://eur-lex.europa.eu/legal-content/EN/ALL/?uri=CELEX:32008L0075</t>
  </si>
  <si>
    <t>EU-0005356-0000</t>
  </si>
  <si>
    <t>https://echa.europa.eu/nl/information-on-chemicals/biocidal-active-substances/-/disas/factsheet/13/PT14</t>
  </si>
  <si>
    <t>100.004.271</t>
  </si>
  <si>
    <t>https://echa.europa.eu/nl/substance-information/-/substanceinfo/100.004.271</t>
  </si>
  <si>
    <t>PT15-Avicides</t>
  </si>
  <si>
    <t xml:space="preserve">(EU) 2015/292 </t>
  </si>
  <si>
    <t>http://eur-lex.europa.eu/legal-content/EN/ALL/?uri=CELEX:32015R0292</t>
  </si>
  <si>
    <t>EU-0011982-0000</t>
  </si>
  <si>
    <t>https://echa.europa.eu/nl/information-on-chemicals/biocidal-active-substances/-/disas/factsheet/13/PT15</t>
  </si>
  <si>
    <t>01/11/2012</t>
  </si>
  <si>
    <t>31/10/2022</t>
  </si>
  <si>
    <t>Directive 2010/74/EU</t>
  </si>
  <si>
    <t>http://eur-lex.europa.eu/legal-content/EN/ALL/?uri=CELEX:32010L0074</t>
  </si>
  <si>
    <t>EU-0005355-0000</t>
  </si>
  <si>
    <t>https://echa.europa.eu/nl/information-on-chemicals/biocidal-active-substances/-/disas/factsheet/13/PT18</t>
  </si>
  <si>
    <t>EU-0012348-0000</t>
  </si>
  <si>
    <t>https://echa.europa.eu/nl/information-on-chemicals/biocidal-active-substances/-/disas/factsheet/13/null</t>
  </si>
  <si>
    <t>Carbon dioxide generated from propane, butane or a mixture of both by combustion</t>
  </si>
  <si>
    <t>03/10/2021</t>
  </si>
  <si>
    <t>REGULATION (EU) 2021/806</t>
  </si>
  <si>
    <t>http://eur-lex.europa.eu/legal-content/EN/ALL/?uri=CELEX:32021R0806</t>
  </si>
  <si>
    <t>EU-0027589-0000</t>
  </si>
  <si>
    <t>https://echa.europa.eu/nl/information-on-chemicals/biocidal-active-substances/-/disas/factsheet/1463/null</t>
  </si>
  <si>
    <t>100.357.430</t>
  </si>
  <si>
    <t>https://echa.europa.eu/nl/substance-information/-/substanceinfo/100.357.430</t>
  </si>
  <si>
    <t>Cetylpyridinium chloride</t>
  </si>
  <si>
    <t>204-593-9</t>
  </si>
  <si>
    <t>123-03-5</t>
  </si>
  <si>
    <t>https://echa.europa.eu/nl/information-on-chemicals/biocidal-active-substances/-/disas/factsheet/1262/PT02</t>
  </si>
  <si>
    <t>100.004.177</t>
  </si>
  <si>
    <t>https://echa.europa.eu/nl/substance-information/-/substanceinfo/100.004.177</t>
  </si>
  <si>
    <t>Cheese</t>
  </si>
  <si>
    <t>08/08/2019</t>
  </si>
  <si>
    <t>Regulation (EU) (EU) 2019/1824</t>
  </si>
  <si>
    <t>http://eur-lex.europa.eu/legal-content/EN/ALL/?uri=CELEX:32019R1824</t>
  </si>
  <si>
    <t>EU-0025425-0000</t>
  </si>
  <si>
    <t>https://echa.europa.eu/nl/information-on-chemicals/biocidal-active-substances/-/disas/factsheet/2325/null</t>
  </si>
  <si>
    <t>100.316.319</t>
  </si>
  <si>
    <t>https://echa.europa.eu/nl/substance-information/-/substanceinfo/100.316.319</t>
  </si>
  <si>
    <t>Chloramin B</t>
  </si>
  <si>
    <t>204-847-9</t>
  </si>
  <si>
    <t>127-52-6</t>
  </si>
  <si>
    <t>COMMISSION IMPLEMENTING DECISION (EU) 2022/2327</t>
  </si>
  <si>
    <t>http://eur-lex.europa.eu/legal-content/EN/ALL/?uri=CELEX:32022D2327</t>
  </si>
  <si>
    <t>https://echa.europa.eu/nl/information-on-chemicals/biocidal-active-substances/-/disas/factsheet/1263/PT02</t>
  </si>
  <si>
    <t>100.004.408</t>
  </si>
  <si>
    <t>https://echa.europa.eu/nl/substance-information/-/substanceinfo/100.004.408</t>
  </si>
  <si>
    <t>https://echa.europa.eu/nl/information-on-chemicals/biocidal-active-substances/-/disas/factsheet/1263/PT03</t>
  </si>
  <si>
    <t>https://echa.europa.eu/nl/information-on-chemicals/biocidal-active-substances/-/disas/factsheet/1263/PT04</t>
  </si>
  <si>
    <t>https://echa.europa.eu/nl/information-on-chemicals/biocidal-active-substances/-/disas/factsheet/1263/PT05</t>
  </si>
  <si>
    <t>chlorine dioxide</t>
  </si>
  <si>
    <t>233-162-8</t>
  </si>
  <si>
    <t>10049-04-4</t>
  </si>
  <si>
    <t>https://echa.europa.eu/nl/information-on-chemicals/biocidal-active-substances/-/disas/factsheet/1477/PT02</t>
  </si>
  <si>
    <t>100.030.135</t>
  </si>
  <si>
    <t>https://echa.europa.eu/nl/substance-information/-/substanceinfo/100.030.135</t>
  </si>
  <si>
    <t>Chlorine dioxide</t>
  </si>
  <si>
    <t>https://echa.europa.eu/nl/information-on-chemicals/biocidal-active-substances/-/disas/factsheet/2363/PT02</t>
  </si>
  <si>
    <t>https://echa.europa.eu/nl/information-on-chemicals/biocidal-active-substances/-/disas/factsheet/1477/PT03</t>
  </si>
  <si>
    <t>https://echa.europa.eu/nl/information-on-chemicals/biocidal-active-substances/-/disas/factsheet/2363/PT03</t>
  </si>
  <si>
    <t>https://echa.europa.eu/nl/information-on-chemicals/biocidal-active-substances/-/disas/factsheet/1477/PT04</t>
  </si>
  <si>
    <t>https://echa.europa.eu/nl/information-on-chemicals/biocidal-active-substances/-/disas/factsheet/2363/PT04</t>
  </si>
  <si>
    <t>https://echa.europa.eu/nl/information-on-chemicals/biocidal-active-substances/-/disas/factsheet/1477/PT05</t>
  </si>
  <si>
    <t>https://echa.europa.eu/nl/information-on-chemicals/biocidal-active-substances/-/disas/factsheet/2363/PT05</t>
  </si>
  <si>
    <t>https://echa.europa.eu/nl/information-on-chemicals/biocidal-active-substances/-/disas/factsheet/1477/PT11</t>
  </si>
  <si>
    <t>https://echa.europa.eu/nl/information-on-chemicals/biocidal-active-substances/-/disas/factsheet/2363/PT11</t>
  </si>
  <si>
    <t>https://echa.europa.eu/nl/information-on-chemicals/biocidal-active-substances/-/disas/factsheet/1477/PT12</t>
  </si>
  <si>
    <t>Chlorine dioxide generated from sodium chlorate and hydrogen peroxide in the presence of a strong acid</t>
  </si>
  <si>
    <t>https://echa.europa.eu/nl/information-on-chemicals/biocidal-active-substances/-/disas/factsheet/1457/PT02</t>
  </si>
  <si>
    <t>100.357.330</t>
  </si>
  <si>
    <t>https://echa.europa.eu/nl/substance-information/-/substanceinfo/100.357.330</t>
  </si>
  <si>
    <t>https://echa.europa.eu/nl/information-on-chemicals/biocidal-active-substances/-/disas/factsheet/1457/PT03</t>
  </si>
  <si>
    <t>https://echa.europa.eu/nl/information-on-chemicals/biocidal-active-substances/-/disas/factsheet/1457/PT04</t>
  </si>
  <si>
    <t>https://echa.europa.eu/nl/information-on-chemicals/biocidal-active-substances/-/disas/factsheet/1457/PT05</t>
  </si>
  <si>
    <t>https://echa.europa.eu/nl/information-on-chemicals/biocidal-active-substances/-/disas/factsheet/1457/PT11</t>
  </si>
  <si>
    <t>https://echa.europa.eu/nl/information-on-chemicals/biocidal-active-substances/-/disas/factsheet/1457/PT12</t>
  </si>
  <si>
    <t>Chlorine dioxide generated from sodium chloride by electrolysis</t>
  </si>
  <si>
    <t>https://echa.europa.eu/nl/information-on-chemicals/biocidal-active-substances/-/disas/factsheet/2303/PT02</t>
  </si>
  <si>
    <t>100.309.819</t>
  </si>
  <si>
    <t>https://echa.europa.eu/nl/substance-information/-/substanceinfo/100.309.819</t>
  </si>
  <si>
    <t>https://echa.europa.eu/nl/information-on-chemicals/biocidal-active-substances/-/disas/factsheet/2303/PT03</t>
  </si>
  <si>
    <t>https://echa.europa.eu/nl/information-on-chemicals/biocidal-active-substances/-/disas/factsheet/2303/PT04</t>
  </si>
  <si>
    <t>https://echa.europa.eu/nl/information-on-chemicals/biocidal-active-substances/-/disas/factsheet/2303/PT05</t>
  </si>
  <si>
    <t>https://echa.europa.eu/nl/information-on-chemicals/biocidal-active-substances/-/disas/factsheet/2303/PT11</t>
  </si>
  <si>
    <t>https://echa.europa.eu/nl/information-on-chemicals/biocidal-active-substances/-/disas/factsheet/2303/PT12</t>
  </si>
  <si>
    <t>Chlorine dioxide generated from sodium chlorite and sodium persulfate</t>
  </si>
  <si>
    <t>https://echa.europa.eu/nl/information-on-chemicals/biocidal-active-substances/-/disas/factsheet/2103/PT02</t>
  </si>
  <si>
    <t>100.357.332</t>
  </si>
  <si>
    <t>https://echa.europa.eu/nl/substance-information/-/substanceinfo/100.357.332</t>
  </si>
  <si>
    <t>https://echa.europa.eu/nl/information-on-chemicals/biocidal-active-substances/-/disas/factsheet/2103/PT03</t>
  </si>
  <si>
    <t>https://echa.europa.eu/nl/information-on-chemicals/biocidal-active-substances/-/disas/factsheet/2103/PT04</t>
  </si>
  <si>
    <t>https://echa.europa.eu/nl/information-on-chemicals/biocidal-active-substances/-/disas/factsheet/2103/PT05</t>
  </si>
  <si>
    <t>https://echa.europa.eu/nl/information-on-chemicals/biocidal-active-substances/-/disas/factsheet/2103/PT11</t>
  </si>
  <si>
    <t>https://echa.europa.eu/nl/information-on-chemicals/biocidal-active-substances/-/disas/factsheet/2103/PT12</t>
  </si>
  <si>
    <t>Chlorine dioxide generated from sodium chlorite by acidification</t>
  </si>
  <si>
    <t>https://echa.europa.eu/nl/information-on-chemicals/biocidal-active-substances/-/disas/factsheet/1455/PT02</t>
  </si>
  <si>
    <t>100.357.323</t>
  </si>
  <si>
    <t>https://echa.europa.eu/nl/substance-information/-/substanceinfo/100.357.323</t>
  </si>
  <si>
    <t>https://echa.europa.eu/nl/information-on-chemicals/biocidal-active-substances/-/disas/factsheet/1455/PT03</t>
  </si>
  <si>
    <t>https://echa.europa.eu/nl/information-on-chemicals/biocidal-active-substances/-/disas/factsheet/1455/PT04</t>
  </si>
  <si>
    <t>https://echa.europa.eu/nl/information-on-chemicals/biocidal-active-substances/-/disas/factsheet/1455/PT05</t>
  </si>
  <si>
    <t>https://echa.europa.eu/nl/information-on-chemicals/biocidal-active-substances/-/disas/factsheet/1455/PT09</t>
  </si>
  <si>
    <t>https://echa.europa.eu/nl/information-on-chemicals/biocidal-active-substances/-/disas/factsheet/1455/PT11</t>
  </si>
  <si>
    <t>https://echa.europa.eu/nl/information-on-chemicals/biocidal-active-substances/-/disas/factsheet/1455/PT12</t>
  </si>
  <si>
    <t>Chlorine dioxide generated from sodium chlorite by electrolysis</t>
  </si>
  <si>
    <t>https://echa.europa.eu/nl/information-on-chemicals/biocidal-active-substances/-/disas/factsheet/1266/PT02</t>
  </si>
  <si>
    <t>100.356.370</t>
  </si>
  <si>
    <t>https://echa.europa.eu/nl/substance-information/-/substanceinfo/100.356.370</t>
  </si>
  <si>
    <t>https://echa.europa.eu/nl/information-on-chemicals/biocidal-active-substances/-/disas/factsheet/1266/PT03</t>
  </si>
  <si>
    <t>https://echa.europa.eu/nl/information-on-chemicals/biocidal-active-substances/-/disas/factsheet/1266/PT04</t>
  </si>
  <si>
    <t>https://echa.europa.eu/nl/information-on-chemicals/biocidal-active-substances/-/disas/factsheet/1266/PT05</t>
  </si>
  <si>
    <t>https://echa.europa.eu/nl/information-on-chemicals/biocidal-active-substances/-/disas/factsheet/1266/PT11</t>
  </si>
  <si>
    <t>https://echa.europa.eu/nl/information-on-chemicals/biocidal-active-substances/-/disas/factsheet/1266/PT12</t>
  </si>
  <si>
    <t>Chlorine dioxide generated from sodium chlorite by oxidation</t>
  </si>
  <si>
    <t>https://echa.europa.eu/nl/information-on-chemicals/biocidal-active-substances/-/disas/factsheet/1456/PT02</t>
  </si>
  <si>
    <t>100.357.324</t>
  </si>
  <si>
    <t>https://echa.europa.eu/nl/substance-information/-/substanceinfo/100.357.324</t>
  </si>
  <si>
    <t>https://echa.europa.eu/nl/information-on-chemicals/biocidal-active-substances/-/disas/factsheet/1456/PT03</t>
  </si>
  <si>
    <t>https://echa.europa.eu/nl/information-on-chemicals/biocidal-active-substances/-/disas/factsheet/1456/PT04</t>
  </si>
  <si>
    <t>https://echa.europa.eu/nl/information-on-chemicals/biocidal-active-substances/-/disas/factsheet/1456/PT05</t>
  </si>
  <si>
    <t>https://echa.europa.eu/nl/information-on-chemicals/biocidal-active-substances/-/disas/factsheet/1456/PT11</t>
  </si>
  <si>
    <t>https://echa.europa.eu/nl/information-on-chemicals/biocidal-active-substances/-/disas/factsheet/1456/PT12</t>
  </si>
  <si>
    <t>Chlorine dioxide generated from Tetrachlorodecaoxide complex (TCDO) by acidification</t>
  </si>
  <si>
    <t>https://echa.europa.eu/nl/information-on-chemicals/biocidal-active-substances/-/disas/factsheet/1397/PT01</t>
  </si>
  <si>
    <t>100.357.449</t>
  </si>
  <si>
    <t>https://echa.europa.eu/nl/substance-information/-/substanceinfo/100.357.449</t>
  </si>
  <si>
    <t>Open for taking over the role of participant</t>
  </si>
  <si>
    <t>https://echa.europa.eu/nl/information-on-chemicals/biocidal-active-substances/-/disas/factsheet/1397/PT02</t>
  </si>
  <si>
    <t>https://echa.europa.eu/nl/information-on-chemicals/biocidal-active-substances/-/disas/factsheet/1397/PT04</t>
  </si>
  <si>
    <t>Chlorocresol</t>
  </si>
  <si>
    <t>200-431-6</t>
  </si>
  <si>
    <t>59-50-7</t>
  </si>
  <si>
    <t>Reg. (EU)2016/1930</t>
  </si>
  <si>
    <t>http://eur-lex.europa.eu/legal-content/EN/ALL/?uri=CELEX:32016R1930</t>
  </si>
  <si>
    <t>EU-0016151-0000</t>
  </si>
  <si>
    <t>https://echa.europa.eu/nl/information-on-chemicals/biocidal-active-substances/-/disas/factsheet/1267/PT01</t>
  </si>
  <si>
    <t>100.000.392</t>
  </si>
  <si>
    <t>https://echa.europa.eu/nl/substance-information/-/substanceinfo/100.000.392</t>
  </si>
  <si>
    <t>EU-0016161-0000</t>
  </si>
  <si>
    <t>https://echa.europa.eu/nl/information-on-chemicals/biocidal-active-substances/-/disas/factsheet/1267/PT02</t>
  </si>
  <si>
    <t>EU-0016159-0000</t>
  </si>
  <si>
    <t>https://echa.europa.eu/nl/information-on-chemicals/biocidal-active-substances/-/disas/factsheet/1267/PT03</t>
  </si>
  <si>
    <t>EU-0016157-0000</t>
  </si>
  <si>
    <t>https://echa.europa.eu/nl/information-on-chemicals/biocidal-active-substances/-/disas/factsheet/1267/PT06</t>
  </si>
  <si>
    <t>EU-0016155-0000</t>
  </si>
  <si>
    <t>https://echa.europa.eu/nl/information-on-chemicals/biocidal-active-substances/-/disas/factsheet/1267/PT09</t>
  </si>
  <si>
    <t>Reg. (EU)2016/1931</t>
  </si>
  <si>
    <t>http://eur-lex.europa.eu/legal-content/EN/ALL/?uri=CELEX:32016R1931</t>
  </si>
  <si>
    <t>EU-0015051-0000</t>
  </si>
  <si>
    <t>https://echa.europa.eu/nl/information-on-chemicals/biocidal-active-substances/-/disas/factsheet/1267/PT13</t>
  </si>
  <si>
    <t>Chlorophacinone</t>
  </si>
  <si>
    <t>223-003-0</t>
  </si>
  <si>
    <t>3691-35-8</t>
  </si>
  <si>
    <t>Reg (EU) 2017/1377</t>
  </si>
  <si>
    <t>http://eur-lex.europa.eu/legal-content/EN/ALL/?uri=CELEX:32017R1377</t>
  </si>
  <si>
    <t>EU-0005357-0000</t>
  </si>
  <si>
    <t>https://echa.europa.eu/nl/information-on-chemicals/biocidal-active-substances/-/disas/factsheet/14/PT14</t>
  </si>
  <si>
    <t>100.020.912</t>
  </si>
  <si>
    <t>https://echa.europa.eu/nl/substance-information/-/substanceinfo/100.020.912</t>
  </si>
  <si>
    <t>Cholecalciferol</t>
  </si>
  <si>
    <t>200-673-2</t>
  </si>
  <si>
    <t>67-97-0</t>
  </si>
  <si>
    <t>Regulation (EU) 2019/637</t>
  </si>
  <si>
    <t>http://eur-lex.europa.eu/legal-content/EN/ALL/?uri=CELEX:32019R0637</t>
  </si>
  <si>
    <t>EU-0018400-0000</t>
  </si>
  <si>
    <t>https://echa.europa.eu/nl/information-on-chemicals/biocidal-active-substances/-/disas/factsheet/1443/PT14</t>
  </si>
  <si>
    <t>100.000.612</t>
  </si>
  <si>
    <t>https://echa.europa.eu/nl/substance-information/-/substanceinfo/100.000.612</t>
  </si>
  <si>
    <t>Chrysanthemum cinerariaefolium extract from open and mature flowers of Tanacetum cinerariifolium obtained with supercritical carbondioxide</t>
  </si>
  <si>
    <t>289-699-3</t>
  </si>
  <si>
    <t>89997-63-7</t>
  </si>
  <si>
    <t>01/02/2025</t>
  </si>
  <si>
    <t>31/01/2035</t>
  </si>
  <si>
    <t>Commission Implementing Regulation (EU) 2023/1429</t>
  </si>
  <si>
    <t>http://eur-lex.europa.eu/legal-content/EN/ALL/?uri=CELEX:32023R1429</t>
  </si>
  <si>
    <t>EU-0030165-0000</t>
  </si>
  <si>
    <t>https://echa.europa.eu/nl/information-on-chemicals/biocidal-active-substances/-/disas/factsheet/2003/PT18</t>
  </si>
  <si>
    <t>100.373.673</t>
  </si>
  <si>
    <t>https://echa.europa.eu/nl/substance-information/-/substanceinfo/100.373.673</t>
  </si>
  <si>
    <t>01/02/2024</t>
  </si>
  <si>
    <t>31/01/2034</t>
  </si>
  <si>
    <t>COMMISSION IMPLEMENTING REGULATION (EU) 2022/1993</t>
  </si>
  <si>
    <t>http://eur-lex.europa.eu/legal-content/EN/ALL/?uri=CELEX:32022R1993</t>
  </si>
  <si>
    <t>EU-0027751-0000</t>
  </si>
  <si>
    <t>https://echa.europa.eu/nl/information-on-chemicals/biocidal-active-substances/-/disas/factsheet/2003/PT19</t>
  </si>
  <si>
    <t>Chrysanthemum cinerariaefolium, ext.</t>
  </si>
  <si>
    <t>https://echa.europa.eu/nl/information-on-chemicals/biocidal-active-substances/-/disas/factsheet/1268/PT18</t>
  </si>
  <si>
    <t>100.081.514</t>
  </si>
  <si>
    <t>https://echa.europa.eu/nl/substance-information/-/substanceinfo/100.081.514</t>
  </si>
  <si>
    <t>Chrysanthemum cinerariaefolium, extract from open and mature flowers of Tanacetum cinerariifolium obtained with hydrocarbon solvents</t>
  </si>
  <si>
    <t>Commission Implementing Regulation (EU) 2023/1530</t>
  </si>
  <si>
    <t>http://eur-lex.europa.eu/legal-content/EN/ALL/?uri=CELEX:32023R1530</t>
  </si>
  <si>
    <t>EU-0030163-0000</t>
  </si>
  <si>
    <t>https://echa.europa.eu/nl/information-on-chemicals/biocidal-active-substances/-/disas/factsheet/1983/PT18</t>
  </si>
  <si>
    <t>100.373.653</t>
  </si>
  <si>
    <t>https://echa.europa.eu/nl/substance-information/-/substanceinfo/100.373.653</t>
  </si>
  <si>
    <t>Commission Implementing Regulation (EU) 2022/1992</t>
  </si>
  <si>
    <t>http://eur-lex.europa.eu/legal-content/EN/ALL/?uri=CELEX:32022R1992</t>
  </si>
  <si>
    <t>EU-0027753-0000</t>
  </si>
  <si>
    <t>https://echa.europa.eu/nl/information-on-chemicals/biocidal-active-substances/-/disas/factsheet/1983/PT19</t>
  </si>
  <si>
    <t>Cinnamaldehyde/3-phenyl-propen-2-al(Cinnamic aldehyde)</t>
  </si>
  <si>
    <t>203-213-9</t>
  </si>
  <si>
    <t>104-55-2</t>
  </si>
  <si>
    <t>https://echa.europa.eu/nl/information-on-chemicals/biocidal-active-substances/-/disas/factsheet/1269/PT02</t>
  </si>
  <si>
    <t>100.002.922</t>
  </si>
  <si>
    <t>https://echa.europa.eu/nl/substance-information/-/substanceinfo/100.002.922</t>
  </si>
  <si>
    <t>cis-1-(3-chloroallyl)-3,5,7-triaza-1- azoniaadamantane chloride (cis CTAC)</t>
  </si>
  <si>
    <t>426-020-3</t>
  </si>
  <si>
    <t>51229-78-8</t>
  </si>
  <si>
    <t>https://echa.europa.eu/nl/information-on-chemicals/biocidal-active-substances/-/disas/factsheet/1270/PT06</t>
  </si>
  <si>
    <t>100.102.448</t>
  </si>
  <si>
    <t>https://echa.europa.eu/nl/substance-information/-/substanceinfo/100.102.448</t>
  </si>
  <si>
    <t>https://echa.europa.eu/nl/information-on-chemicals/biocidal-active-substances/-/disas/factsheet/1270/PT13</t>
  </si>
  <si>
    <t>cis-tricos-9-ene (Muscalure)</t>
  </si>
  <si>
    <t>248-505-7</t>
  </si>
  <si>
    <t>27519-02-4</t>
  </si>
  <si>
    <t>01/10/2014</t>
  </si>
  <si>
    <t>Directive 2012/38/EU</t>
  </si>
  <si>
    <t>http://eur-lex.europa.eu/legal-content/EN/ALL/?uri=CELEX:32012L0038</t>
  </si>
  <si>
    <t>EU-0005417-0000</t>
  </si>
  <si>
    <t>https://echa.europa.eu/nl/information-on-chemicals/biocidal-active-substances/-/disas/factsheet/65/PT19</t>
  </si>
  <si>
    <t>100.044.081</t>
  </si>
  <si>
    <t>https://echa.europa.eu/nl/substance-information/-/substanceinfo/100.044.081</t>
  </si>
  <si>
    <t>Citric acid</t>
  </si>
  <si>
    <t>201-069-1</t>
  </si>
  <si>
    <t>https://echa.europa.eu/nl/information-on-chemicals/biocidal-active-substances/-/disas/factsheet/1271/PT01</t>
  </si>
  <si>
    <t>100.000.973</t>
  </si>
  <si>
    <t>https://echa.europa.eu/nl/substance-information/-/substanceinfo/100.000.973</t>
  </si>
  <si>
    <t>01/03/2018</t>
  </si>
  <si>
    <t>28/02/2028</t>
  </si>
  <si>
    <t>Regulation (EU) 2016/1938</t>
  </si>
  <si>
    <t>http://eur-lex.europa.eu/legal-content/EN/ALL/?uri=CELEX:32016R1938</t>
  </si>
  <si>
    <t>EU-0013832-0000</t>
  </si>
  <si>
    <t>https://echa.europa.eu/nl/information-on-chemicals/biocidal-active-substances/-/disas/factsheet/1271/PT02</t>
  </si>
  <si>
    <t>29/03/2021</t>
  </si>
  <si>
    <t>Regulation (EU) 407/2021 Annex I</t>
  </si>
  <si>
    <t>http://eur-lex.europa.eu/legal-content/EN/ALL/?uri=CELEX:32021R0407</t>
  </si>
  <si>
    <t>EU-0027091-0000</t>
  </si>
  <si>
    <t>https://echa.europa.eu/nl/information-on-chemicals/biocidal-active-substances/-/disas/factsheet/1271/null</t>
  </si>
  <si>
    <t>Citronellal</t>
  </si>
  <si>
    <t>203-376-6</t>
  </si>
  <si>
    <t>EU-0012353-0000</t>
  </si>
  <si>
    <t>https://echa.europa.eu/nl/information-on-chemicals/biocidal-active-substances/-/disas/factsheet/1436/null</t>
  </si>
  <si>
    <t>100.003.070</t>
  </si>
  <si>
    <t>https://echa.europa.eu/nl/substance-information/-/substanceinfo/100.003.070</t>
  </si>
  <si>
    <t>Clorophene (Chlorophene)</t>
  </si>
  <si>
    <t>204-385-8</t>
  </si>
  <si>
    <t>120-32-1</t>
  </si>
  <si>
    <t>Decision (EU) 2020/1765</t>
  </si>
  <si>
    <t>http://eur-lex.europa.eu/legal-content/EN/ALL/?uri=CELEX:32020D1765</t>
  </si>
  <si>
    <t>https://echa.europa.eu/nl/information-on-chemicals/biocidal-active-substances/-/disas/factsheet/1273/PT02</t>
  </si>
  <si>
    <t>100.003.987</t>
  </si>
  <si>
    <t>https://echa.europa.eu/nl/substance-information/-/substanceinfo/100.003.987</t>
  </si>
  <si>
    <t>Commission Implementing Decision (EU) 2018/622</t>
  </si>
  <si>
    <t>http://eur-lex.europa.eu/legal-content/EN/ALL/?uri=CELEX:32018D0622</t>
  </si>
  <si>
    <t>https://echa.europa.eu/nl/information-on-chemicals/biocidal-active-substances/-/disas/factsheet/1273/PT03</t>
  </si>
  <si>
    <t>Coco alkyltrimethylammonium chloride (ATMAC/TMAC)</t>
  </si>
  <si>
    <t>263-038-9</t>
  </si>
  <si>
    <t>61789-18-2</t>
  </si>
  <si>
    <t>Regulation (EU) 2016/1934</t>
  </si>
  <si>
    <t>http://eur-lex.europa.eu/legal-content/EN/ALL/?uri=CELEX:32016R1934</t>
  </si>
  <si>
    <t>EU-0014037-0000</t>
  </si>
  <si>
    <t>https://echa.europa.eu/nl/information-on-chemicals/biocidal-active-substances/-/disas/factsheet/1370/PT08</t>
  </si>
  <si>
    <t>100.057.290</t>
  </si>
  <si>
    <t>https://echa.europa.eu/nl/substance-information/-/substanceinfo/100.057.290</t>
  </si>
  <si>
    <t>Concentrated apple juice</t>
  </si>
  <si>
    <t>Regulation (EU) 2019/1825</t>
  </si>
  <si>
    <t>http://eur-lex.europa.eu/legal-content/EN/ALL/?uri=CELEX:32019R1825</t>
  </si>
  <si>
    <t>EU-0025424-0000</t>
  </si>
  <si>
    <t>https://echa.europa.eu/nl/information-on-chemicals/biocidal-active-substances/-/disas/factsheet/2324/null</t>
  </si>
  <si>
    <t>100.316.318</t>
  </si>
  <si>
    <t>https://echa.europa.eu/nl/substance-information/-/substanceinfo/100.316.318</t>
  </si>
  <si>
    <t>Copper</t>
  </si>
  <si>
    <t>231-159-6</t>
  </si>
  <si>
    <t>7440-50-8</t>
  </si>
  <si>
    <t>https://echa.europa.eu/nl/information-on-chemicals/biocidal-active-substances/-/disas/factsheet/1274/PT02</t>
  </si>
  <si>
    <t>100.028.326</t>
  </si>
  <si>
    <t>https://echa.europa.eu/nl/substance-information/-/substanceinfo/100.028.326</t>
  </si>
  <si>
    <t>https://echa.europa.eu/nl/information-on-chemicals/biocidal-active-substances/-/disas/factsheet/1274/PT05</t>
  </si>
  <si>
    <t>https://echa.europa.eu/nl/information-on-chemicals/biocidal-active-substances/-/disas/factsheet/1274/PT11</t>
  </si>
  <si>
    <t>Copper (II) oxide</t>
  </si>
  <si>
    <t>215-269-1</t>
  </si>
  <si>
    <t>COMMISSION IMPLEMENTING DECISION (EU) 2023/2100</t>
  </si>
  <si>
    <t>http://eur-lex.europa.eu/legal-content/EN/ALL/?uri=CELEX:32023D2100</t>
  </si>
  <si>
    <t>EU-0005360-0000</t>
  </si>
  <si>
    <t>https://echa.europa.eu/nl/information-on-chemicals/biocidal-active-substances/-/disas/factsheet/17/PT08</t>
  </si>
  <si>
    <t>100.013.882</t>
  </si>
  <si>
    <t>https://echa.europa.eu/nl/substance-information/-/substanceinfo/100.013.882</t>
  </si>
  <si>
    <t>Copper flakes (coated with aliphatic acid)</t>
  </si>
  <si>
    <t>Reg (EU)2016/1088</t>
  </si>
  <si>
    <t>http://eur-lex.europa.eu/legal-content/EN/ALL/?uri=CELEX:32016R1088</t>
  </si>
  <si>
    <t>EU-0013635-0000</t>
  </si>
  <si>
    <t>https://echa.europa.eu/nl/information-on-chemicals/biocidal-active-substances/-/disas/factsheet/1943/PT21</t>
  </si>
  <si>
    <t>100.246.876</t>
  </si>
  <si>
    <t>https://echa.europa.eu/nl/substance-information/-/substanceinfo/100.246.876</t>
  </si>
  <si>
    <t>Copper hydroxide</t>
  </si>
  <si>
    <t>243-815-9</t>
  </si>
  <si>
    <t>20427-59-2</t>
  </si>
  <si>
    <t>COMMISSION IMPLEMENTING DECISION (EU) 2023/2386</t>
  </si>
  <si>
    <t>http://eur-lex.europa.eu/legal-content/EN/ALL/?uri=CELEX:32023D2386</t>
  </si>
  <si>
    <t>EU-0005359-0000</t>
  </si>
  <si>
    <t>https://echa.europa.eu/nl/information-on-chemicals/biocidal-active-substances/-/disas/factsheet/16/PT08</t>
  </si>
  <si>
    <t>100.039.817</t>
  </si>
  <si>
    <t>https://echa.europa.eu/nl/substance-information/-/substanceinfo/100.039.817</t>
  </si>
  <si>
    <t>Copper sulphate pentahydrate</t>
  </si>
  <si>
    <t>231-847-6</t>
  </si>
  <si>
    <t>7758-99-8</t>
  </si>
  <si>
    <t>Regulation (EU) 1033/2013</t>
  </si>
  <si>
    <t>http://eur-lex.europa.eu/legal-content/EN/ALL/?uri=CELEX:32013R1033</t>
  </si>
  <si>
    <t>EU-0005425-0000</t>
  </si>
  <si>
    <t>https://echa.europa.eu/nl/information-on-chemicals/biocidal-active-substances/-/disas/factsheet/1276/PT02</t>
  </si>
  <si>
    <t>100.121.888</t>
  </si>
  <si>
    <t>https://echa.europa.eu/nl/substance-information/-/substanceinfo/100.121.888</t>
  </si>
  <si>
    <t>Copper thiocyanate</t>
  </si>
  <si>
    <t>214-183-1</t>
  </si>
  <si>
    <t>Reg (EU) 2016/1090</t>
  </si>
  <si>
    <t>http://eur-lex.europa.eu/legal-content/EN/ALL/?uri=CELEX:32016R1090</t>
  </si>
  <si>
    <t>EU-0013630-0000</t>
  </si>
  <si>
    <t>https://echa.europa.eu/nl/information-on-chemicals/biocidal-active-substances/-/disas/factsheet/1277/PT21</t>
  </si>
  <si>
    <t>100.012.894</t>
  </si>
  <si>
    <t>https://echa.europa.eu/nl/substance-information/-/substanceinfo/100.012.894</t>
  </si>
  <si>
    <t>Copper, powder</t>
  </si>
  <si>
    <t>https://echa.europa.eu/nl/information-on-chemicals/biocidal-active-substances/-/disas/factsheet/2283/PT21</t>
  </si>
  <si>
    <t>100.373.413</t>
  </si>
  <si>
    <t>https://echa.europa.eu/nl/substance-information/-/substanceinfo/100.373.413</t>
  </si>
  <si>
    <t>Coumatetralyl</t>
  </si>
  <si>
    <t>227-424-0</t>
  </si>
  <si>
    <t>5836-29-3</t>
  </si>
  <si>
    <t>Reg (EU) 2017/1378</t>
  </si>
  <si>
    <t>http://eur-lex.europa.eu/legal-content/EN/ALL/?uri=CELEX:32017R1378</t>
  </si>
  <si>
    <t>EU-0005361-0000</t>
  </si>
  <si>
    <t>https://echa.europa.eu/nl/information-on-chemicals/biocidal-active-substances/-/disas/factsheet/18/PT14</t>
  </si>
  <si>
    <t>100.024.931</t>
  </si>
  <si>
    <t>https://echa.europa.eu/nl/substance-information/-/substanceinfo/100.024.931</t>
  </si>
  <si>
    <t>Creosote</t>
  </si>
  <si>
    <t>232-287-5</t>
  </si>
  <si>
    <t>8001-58-9</t>
  </si>
  <si>
    <t>01/05/2013</t>
  </si>
  <si>
    <t>31/10/2029</t>
  </si>
  <si>
    <t>Commission Implementing Regulation (EU) 2022/1950</t>
  </si>
  <si>
    <t>http://eur-lex.europa.eu/legal-content/EN/ALL/?uri=CELEX:32022R1950</t>
  </si>
  <si>
    <t>EU-0005362-0000</t>
  </si>
  <si>
    <t>https://echa.europa.eu/nl/information-on-chemicals/biocidal-active-substances/-/disas/factsheet/19/PT08</t>
  </si>
  <si>
    <t>100.029.351</t>
  </si>
  <si>
    <t>https://echa.europa.eu/nl/substance-information/-/substanceinfo/100.029.351</t>
  </si>
  <si>
    <t>Cu-HDO</t>
  </si>
  <si>
    <t>239-703-4</t>
  </si>
  <si>
    <t>312600-89-8</t>
  </si>
  <si>
    <t>https://echa.europa.eu/nl/information-on-chemicals/biocidal-active-substances/-/disas/factsheet/1279/PT07</t>
  </si>
  <si>
    <t>100.036.079</t>
  </si>
  <si>
    <t>https://echa.europa.eu/nl/substance-information/-/substanceinfo/100.036.079</t>
  </si>
  <si>
    <t>Regulation (EU) No 89/2014</t>
  </si>
  <si>
    <t>http://eur-lex.europa.eu/legal-content/EN/ALL/?uri=CELEX:32014R0089</t>
  </si>
  <si>
    <t>EU-0006481-0000</t>
  </si>
  <si>
    <t>https://echa.europa.eu/nl/information-on-chemicals/biocidal-active-substances/-/disas/factsheet/1279/PT08</t>
  </si>
  <si>
    <t>https://echa.europa.eu/nl/information-on-chemicals/biocidal-active-substances/-/disas/factsheet/1279/PT09</t>
  </si>
  <si>
    <t>https://echa.europa.eu/nl/information-on-chemicals/biocidal-active-substances/-/disas/factsheet/1279/PT10</t>
  </si>
  <si>
    <t>Cyanamide</t>
  </si>
  <si>
    <t>206-992-3</t>
  </si>
  <si>
    <t>420-04-2</t>
  </si>
  <si>
    <t>Commission Implementing Decision (EU) 2023/1097</t>
  </si>
  <si>
    <t>http://eur-lex.europa.eu/legal-content/EN/ALL/?uri=CELEX:32023D1097</t>
  </si>
  <si>
    <t>https://echa.europa.eu/nl/information-on-chemicals/biocidal-active-substances/-/disas/factsheet/1280/PT03</t>
  </si>
  <si>
    <t>100.006.358</t>
  </si>
  <si>
    <t>https://echa.europa.eu/nl/substance-information/-/substanceinfo/100.006.358</t>
  </si>
  <si>
    <t>https://echa.europa.eu/nl/information-on-chemicals/biocidal-active-substances/-/disas/factsheet/1280/PT18</t>
  </si>
  <si>
    <t>Cymbopogon winterianus oil, fractionated, hydrated, cyclized</t>
  </si>
  <si>
    <t>https://echa.europa.eu/nl/information-on-chemicals/biocidal-active-substances/-/disas/factsheet/2083/PT19</t>
  </si>
  <si>
    <t>100.278.397</t>
  </si>
  <si>
    <t>https://echa.europa.eu/nl/substance-information/-/substanceinfo/100.278.397</t>
  </si>
  <si>
    <t>Cyproconazole</t>
  </si>
  <si>
    <t>619-020-1</t>
  </si>
  <si>
    <t>94361-06-5</t>
  </si>
  <si>
    <t>01/11/2015</t>
  </si>
  <si>
    <t>31/10/2020</t>
  </si>
  <si>
    <t>Regulation (EU) 438/2014</t>
  </si>
  <si>
    <t>http://eur-lex.europa.eu/legal-content/EN/ALL/?uri=CELEX:32014R0438</t>
  </si>
  <si>
    <t>EU-0005714-0000</t>
  </si>
  <si>
    <t>https://echa.europa.eu/nl/information-on-chemicals/biocidal-active-substances/-/disas/factsheet/1285/PT08</t>
  </si>
  <si>
    <t>100.130.443</t>
  </si>
  <si>
    <t>https://echa.europa.eu/nl/substance-information/-/substanceinfo/100.130.443</t>
  </si>
  <si>
    <t>D-Fructose</t>
  </si>
  <si>
    <t>200-333-3</t>
  </si>
  <si>
    <t>57-48-7</t>
  </si>
  <si>
    <t>Regulation (EU) 2019/1823</t>
  </si>
  <si>
    <t>http://eur-lex.europa.eu/legal-content/EN/ALL/?uri=CELEX:32019R1823</t>
  </si>
  <si>
    <t>EU-0025426-0000</t>
  </si>
  <si>
    <t>https://echa.europa.eu/nl/information-on-chemicals/biocidal-active-substances/-/disas/factsheet/2326/null</t>
  </si>
  <si>
    <t>100.000.303</t>
  </si>
  <si>
    <t>https://echa.europa.eu/nl/substance-information/-/substanceinfo/100.000.303</t>
  </si>
  <si>
    <t>D-gluconic acid, compound with N,N′′-bis(4-chlorophenyl)-3,12-diimino-2,4,11,13-tetraazatetradecanediamidine(2:1) (CHDG)</t>
  </si>
  <si>
    <t>242-354-0</t>
  </si>
  <si>
    <t>18472-51-0</t>
  </si>
  <si>
    <t>https://echa.europa.eu/nl/information-on-chemicals/biocidal-active-substances/-/disas/factsheet/1288/PT01</t>
  </si>
  <si>
    <t>100.038.489</t>
  </si>
  <si>
    <t>https://echa.europa.eu/nl/substance-information/-/substanceinfo/100.038.489</t>
  </si>
  <si>
    <t>https://echa.europa.eu/nl/information-on-chemicals/biocidal-active-substances/-/disas/factsheet/1288/PT02</t>
  </si>
  <si>
    <t>https://echa.europa.eu/nl/information-on-chemicals/biocidal-active-substances/-/disas/factsheet/1288/PT03</t>
  </si>
  <si>
    <t>DCEMH</t>
  </si>
  <si>
    <t>401-570-7</t>
  </si>
  <si>
    <t>89415-87-2</t>
  </si>
  <si>
    <t>https://echa.europa.eu/nl/information-on-chemicals/biocidal-active-substances/-/disas/factsheet/1440/PT11</t>
  </si>
  <si>
    <t>100.100.348</t>
  </si>
  <si>
    <t>https://echa.europa.eu/nl/substance-information/-/substanceinfo/100.100.348</t>
  </si>
  <si>
    <t>DDACarbonate</t>
  </si>
  <si>
    <t>451-900-9</t>
  </si>
  <si>
    <t>894406-76-9</t>
  </si>
  <si>
    <t>Decision (EU) 2022/1484</t>
  </si>
  <si>
    <t>http://eur-lex.europa.eu/legal-content/EN/ALL/?uri=CELEX:32022D1484</t>
  </si>
  <si>
    <t>EU-0005363-0000</t>
  </si>
  <si>
    <t>https://echa.europa.eu/nl/information-on-chemicals/biocidal-active-substances/-/disas/factsheet/20/PT08</t>
  </si>
  <si>
    <t>100.104.313</t>
  </si>
  <si>
    <t>https://echa.europa.eu/nl/substance-information/-/substanceinfo/100.104.313</t>
  </si>
  <si>
    <t>Decanoic acid</t>
  </si>
  <si>
    <t>206-376-4</t>
  </si>
  <si>
    <t>334-48-5</t>
  </si>
  <si>
    <t>Regulation (EU) No 90/2014</t>
  </si>
  <si>
    <t>http://eur-lex.europa.eu/legal-content/EN/ALL/?uri=CELEX:32014R0090</t>
  </si>
  <si>
    <t>EU-0006482-0000</t>
  </si>
  <si>
    <t>https://echa.europa.eu/nl/information-on-chemicals/biocidal-active-substances/-/disas/factsheet/1287/PT04</t>
  </si>
  <si>
    <t>100.005.798</t>
  </si>
  <si>
    <t>https://echa.europa.eu/nl/substance-information/-/substanceinfo/100.005.798</t>
  </si>
  <si>
    <t>EU-0006483-0000</t>
  </si>
  <si>
    <t>https://echa.europa.eu/nl/information-on-chemicals/biocidal-active-substances/-/disas/factsheet/1287/PT18</t>
  </si>
  <si>
    <t>EU-0006484-0000</t>
  </si>
  <si>
    <t>https://echa.europa.eu/nl/information-on-chemicals/biocidal-active-substances/-/disas/factsheet/1287/PT19</t>
  </si>
  <si>
    <t>deltamethrin</t>
  </si>
  <si>
    <t>258-256-6</t>
  </si>
  <si>
    <t>52918-63-5</t>
  </si>
  <si>
    <t xml:space="preserve"> Implementing Decision (EU) 2023/1088</t>
  </si>
  <si>
    <t>http://eur-lex.europa.eu/legal-content/EN/ALL/?uri=CELEX:32023D1088</t>
  </si>
  <si>
    <t>EU-0005367-0000</t>
  </si>
  <si>
    <t>https://echa.europa.eu/nl/information-on-chemicals/biocidal-active-substances/-/disas/factsheet/24/PT18</t>
  </si>
  <si>
    <t>100.052.943</t>
  </si>
  <si>
    <t>https://echa.europa.eu/nl/substance-information/-/substanceinfo/100.052.943</t>
  </si>
  <si>
    <t>Dialuminium chloride pentahydroxide</t>
  </si>
  <si>
    <t>234-933-1</t>
  </si>
  <si>
    <t>12042-91-0</t>
  </si>
  <si>
    <t>https://echa.europa.eu/nl/information-on-chemicals/biocidal-active-substances/-/disas/factsheet/1454/PT02</t>
  </si>
  <si>
    <t>100.031.745</t>
  </si>
  <si>
    <t>https://echa.europa.eu/nl/substance-information/-/substanceinfo/100.031.745</t>
  </si>
  <si>
    <t>Dichloro-N-[(dimethylamino)sulphonyl] fluoro-N-(ptolyl)methanesulphenamide (Tolylfluanid)</t>
  </si>
  <si>
    <t>211-986-9</t>
  </si>
  <si>
    <t>731-27-1</t>
  </si>
  <si>
    <t>Reg (EU)2016/1087</t>
  </si>
  <si>
    <t>http://eur-lex.europa.eu/legal-content/EN/ALL/?uri=CELEX:32016R1087</t>
  </si>
  <si>
    <t>EU-0013620-0000</t>
  </si>
  <si>
    <t>https://echa.europa.eu/nl/information-on-chemicals/biocidal-active-substances/-/disas/factsheet/55/PT07</t>
  </si>
  <si>
    <t>100.010.898</t>
  </si>
  <si>
    <t>https://echa.europa.eu/nl/substance-information/-/substanceinfo/100.010.898</t>
  </si>
  <si>
    <t>01/10/2011</t>
  </si>
  <si>
    <t>30/09/2021</t>
  </si>
  <si>
    <t>Directive 2009/151/EC</t>
  </si>
  <si>
    <t>http://eur-lex.europa.eu/legal-content/EN/ALL/?uri=CELEX:32009L0151</t>
  </si>
  <si>
    <t>EU-0005405-0000</t>
  </si>
  <si>
    <t>https://echa.europa.eu/nl/information-on-chemicals/biocidal-active-substances/-/disas/factsheet/55/PT08</t>
  </si>
  <si>
    <t xml:space="preserve">(EU) 2015/419 </t>
  </si>
  <si>
    <t>http://eur-lex.europa.eu/legal-content/EN/ALL/?uri=CELEX:32015R0419</t>
  </si>
  <si>
    <t>EU-0012042-0000</t>
  </si>
  <si>
    <t>https://echa.europa.eu/nl/information-on-chemicals/biocidal-active-substances/-/disas/factsheet/55/PT21</t>
  </si>
  <si>
    <t>Dicopper oxide</t>
  </si>
  <si>
    <t>215-270-7</t>
  </si>
  <si>
    <t>1317-39-1</t>
  </si>
  <si>
    <t>Reg (EU) 2016/1089</t>
  </si>
  <si>
    <t>http://eur-lex.europa.eu/legal-content/EN/ALL/?uri=CELEX:32016R1089</t>
  </si>
  <si>
    <t>EU-0013636-0000</t>
  </si>
  <si>
    <t>https://echa.europa.eu/nl/information-on-chemicals/biocidal-active-substances/-/disas/factsheet/1289/PT21</t>
  </si>
  <si>
    <t>100.013.883</t>
  </si>
  <si>
    <t>https://echa.europa.eu/nl/substance-information/-/substanceinfo/100.013.883</t>
  </si>
  <si>
    <t>Didecyldimethylammonium chloride (DDAC (C8-10))</t>
  </si>
  <si>
    <t>270-331-5</t>
  </si>
  <si>
    <t>https://echa.europa.eu/nl/information-on-chemicals/biocidal-active-substances/-/disas/factsheet/1371/PT01</t>
  </si>
  <si>
    <t>100.063.918</t>
  </si>
  <si>
    <t>https://echa.europa.eu/nl/substance-information/-/substanceinfo/100.063.918</t>
  </si>
  <si>
    <t>https://echa.europa.eu/nl/information-on-chemicals/biocidal-active-substances/-/disas/factsheet/1371/PT02</t>
  </si>
  <si>
    <t>https://echa.europa.eu/nl/information-on-chemicals/biocidal-active-substances/-/disas/factsheet/1371/PT03</t>
  </si>
  <si>
    <t>https://echa.europa.eu/nl/information-on-chemicals/biocidal-active-substances/-/disas/factsheet/1371/PT04</t>
  </si>
  <si>
    <t>https://echa.europa.eu/nl/information-on-chemicals/biocidal-active-substances/-/disas/factsheet/1371/PT05</t>
  </si>
  <si>
    <t>https://echa.europa.eu/nl/information-on-chemicals/biocidal-active-substances/-/disas/factsheet/1371/PT06</t>
  </si>
  <si>
    <t>https://echa.europa.eu/nl/information-on-chemicals/biocidal-active-substances/-/disas/factsheet/1371/PT10</t>
  </si>
  <si>
    <t>https://echa.europa.eu/nl/information-on-chemicals/biocidal-active-substances/-/disas/factsheet/1371/PT11</t>
  </si>
  <si>
    <t>https://echa.europa.eu/nl/information-on-chemicals/biocidal-active-substances/-/disas/factsheet/1371/PT12</t>
  </si>
  <si>
    <t>Didecyldimethylammonium chloride(DDAC)</t>
  </si>
  <si>
    <t xml:space="preserve">COMMISSION IMPLEMENTING REGULATION (EU) 2022/1991 </t>
  </si>
  <si>
    <t>http://eur-lex.europa.eu/legal-content/EN/ALL/?uri=CELEX:32022R1991</t>
  </si>
  <si>
    <t>EU-0027722-0000</t>
  </si>
  <si>
    <t>https://echa.europa.eu/nl/information-on-chemicals/biocidal-active-substances/-/disas/factsheet/67/PT01</t>
  </si>
  <si>
    <t>100.027.751</t>
  </si>
  <si>
    <t>https://echa.europa.eu/nl/substance-information/-/substanceinfo/100.027.751</t>
  </si>
  <si>
    <t>EU-0027724-0000</t>
  </si>
  <si>
    <t>https://echa.europa.eu/nl/information-on-chemicals/biocidal-active-substances/-/disas/factsheet/67/PT02</t>
  </si>
  <si>
    <t>Regulation (EU) 2021/1045</t>
  </si>
  <si>
    <t>http://eur-lex.europa.eu/legal-content/EN/ALL/?uri=CELEX:32021R1045</t>
  </si>
  <si>
    <t>EU-0025197-0000</t>
  </si>
  <si>
    <t>https://echa.europa.eu/nl/information-on-chemicals/biocidal-active-substances/-/disas/factsheet/67/PT03</t>
  </si>
  <si>
    <t>EU-0025199-0000</t>
  </si>
  <si>
    <t>https://echa.europa.eu/nl/information-on-chemicals/biocidal-active-substances/-/disas/factsheet/67/PT04</t>
  </si>
  <si>
    <t>https://echa.europa.eu/nl/information-on-chemicals/biocidal-active-substances/-/disas/factsheet/67/PT06</t>
  </si>
  <si>
    <t>Directive 2013/4/EU</t>
  </si>
  <si>
    <t>http://eur-lex.europa.eu/legal-content/EN/ALL/?uri=CELEX:32013L0004</t>
  </si>
  <si>
    <t>EU-0005419-0000</t>
  </si>
  <si>
    <t>https://echa.europa.eu/nl/information-on-chemicals/biocidal-active-substances/-/disas/factsheet/67/PT08</t>
  </si>
  <si>
    <t>https://echa.europa.eu/nl/information-on-chemicals/biocidal-active-substances/-/disas/factsheet/67/PT10</t>
  </si>
  <si>
    <t>https://echa.europa.eu/nl/information-on-chemicals/biocidal-active-substances/-/disas/factsheet/67/PT11</t>
  </si>
  <si>
    <t>https://echa.europa.eu/nl/information-on-chemicals/biocidal-active-substances/-/disas/factsheet/67/PT12</t>
  </si>
  <si>
    <t>Difenacoum</t>
  </si>
  <si>
    <t>259-978-4</t>
  </si>
  <si>
    <t>56073-07-5</t>
  </si>
  <si>
    <t>REg (EU) 2017/1379</t>
  </si>
  <si>
    <t>http://eur-lex.europa.eu/legal-content/EN/ALL/?uri=CELEX:32017R1379</t>
  </si>
  <si>
    <t>EU-0005369-0000</t>
  </si>
  <si>
    <t>https://echa.europa.eu/nl/information-on-chemicals/biocidal-active-substances/-/disas/factsheet/26/PT14</t>
  </si>
  <si>
    <t>100.054.508</t>
  </si>
  <si>
    <t>https://echa.europa.eu/nl/substance-information/-/substanceinfo/100.054.508</t>
  </si>
  <si>
    <t>Difethialone</t>
  </si>
  <si>
    <t>600-594-7</t>
  </si>
  <si>
    <t>104653-34-1</t>
  </si>
  <si>
    <t>Reg (EU)2017/1382</t>
  </si>
  <si>
    <t>http://eur-lex.europa.eu/legal-content/EN/ALL/?uri=CELEX:32017R1382</t>
  </si>
  <si>
    <t>EU-0005370-0000</t>
  </si>
  <si>
    <t>https://echa.europa.eu/nl/information-on-chemicals/biocidal-active-substances/-/disas/factsheet/27/PT14</t>
  </si>
  <si>
    <t>100.118.383</t>
  </si>
  <si>
    <t>https://echa.europa.eu/nl/substance-information/-/substanceinfo/100.118.383</t>
  </si>
  <si>
    <t>diflubenzuron</t>
  </si>
  <si>
    <t>252-529-3</t>
  </si>
  <si>
    <t>35367-38-5</t>
  </si>
  <si>
    <t>Directive 2013/6/EU</t>
  </si>
  <si>
    <t>http://eur-lex.europa.eu/legal-content/EN/ALL/?uri=CELEX:32013L0006</t>
  </si>
  <si>
    <t>EU-0005414-0000</t>
  </si>
  <si>
    <t>https://echa.europa.eu/nl/information-on-chemicals/biocidal-active-substances/-/disas/factsheet/62/PT18</t>
  </si>
  <si>
    <t>100.047.740</t>
  </si>
  <si>
    <t>https://echa.europa.eu/nl/substance-information/-/substanceinfo/100.047.740</t>
  </si>
  <si>
    <t>Dimethyloctadecyl[3-(trimethoxysilyl)propyl]ammonium chloride</t>
  </si>
  <si>
    <t>248-595-8</t>
  </si>
  <si>
    <t>27668-52-6</t>
  </si>
  <si>
    <t>https://echa.europa.eu/nl/information-on-chemicals/biocidal-active-substances/-/disas/factsheet/1291/PT02</t>
  </si>
  <si>
    <t>100.044.163</t>
  </si>
  <si>
    <t>https://echa.europa.eu/nl/substance-information/-/substanceinfo/100.044.163</t>
  </si>
  <si>
    <t>https://echa.europa.eu/nl/information-on-chemicals/biocidal-active-substances/-/disas/factsheet/1291/PT07</t>
  </si>
  <si>
    <t>https://echa.europa.eu/nl/information-on-chemicals/biocidal-active-substances/-/disas/factsheet/1291/PT09</t>
  </si>
  <si>
    <t>Dimethyltetradecyl[3-(trimethoxysilyl)propyl]ammonium chloride</t>
  </si>
  <si>
    <t>255-451-8</t>
  </si>
  <si>
    <t>41591-87-1</t>
  </si>
  <si>
    <t>https://echa.europa.eu/nl/information-on-chemicals/biocidal-active-substances/-/disas/factsheet/1292/PT09</t>
  </si>
  <si>
    <t>100.050.393</t>
  </si>
  <si>
    <t>https://echa.europa.eu/nl/substance-information/-/substanceinfo/100.050.393</t>
  </si>
  <si>
    <t>Dinotefuran</t>
  </si>
  <si>
    <t>605-399-0</t>
  </si>
  <si>
    <t>165252-70-0</t>
  </si>
  <si>
    <t>30/11/2024</t>
  </si>
  <si>
    <t>Decision (EU) 2021/1286</t>
  </si>
  <si>
    <t>http://eur-lex.europa.eu/legal-content/EN/ALL/?uri=CELEX:32021D1286</t>
  </si>
  <si>
    <t>EU-0012043-0000</t>
  </si>
  <si>
    <t>https://echa.europa.eu/nl/information-on-chemicals/biocidal-active-substances/-/disas/factsheet/1293/PT18</t>
  </si>
  <si>
    <t>100.111.831</t>
  </si>
  <si>
    <t>https://echa.europa.eu/nl/substance-information/-/substanceinfo/100.111.831</t>
  </si>
  <si>
    <t>Disilver oxide</t>
  </si>
  <si>
    <t>243-957-1</t>
  </si>
  <si>
    <t>20667-12-3</t>
  </si>
  <si>
    <t>https://echa.europa.eu/nl/information-on-chemicals/biocidal-active-substances/-/disas/factsheet/1412/PT11</t>
  </si>
  <si>
    <t>100.039.946</t>
  </si>
  <si>
    <t>https://echa.europa.eu/nl/substance-information/-/substanceinfo/100.039.946</t>
  </si>
  <si>
    <t>Disodium octaborate tetrahydrate</t>
  </si>
  <si>
    <t>234-541-0</t>
  </si>
  <si>
    <t>12280-03-4</t>
  </si>
  <si>
    <t>Directive 2009/96/EC</t>
  </si>
  <si>
    <t>http://eur-lex.europa.eu/legal-content/EN/ALL/?uri=CELEX:32009L0096</t>
  </si>
  <si>
    <t>EU-0005371-0000</t>
  </si>
  <si>
    <t>https://echa.europa.eu/nl/information-on-chemicals/biocidal-active-substances/-/disas/factsheet/28/PT08</t>
  </si>
  <si>
    <t>100.031.388</t>
  </si>
  <si>
    <t>https://echa.europa.eu/nl/substance-information/-/substanceinfo/100.031.388</t>
  </si>
  <si>
    <t>Disodium peroxodisulphate/Sodium persulphate</t>
  </si>
  <si>
    <t>231-892-1</t>
  </si>
  <si>
    <t>7775-27-1</t>
  </si>
  <si>
    <t>https://echa.europa.eu/nl/information-on-chemicals/biocidal-active-substances/-/disas/factsheet/1294/PT04</t>
  </si>
  <si>
    <t>100.028.993</t>
  </si>
  <si>
    <t>https://echa.europa.eu/nl/substance-information/-/substanceinfo/100.028.993</t>
  </si>
  <si>
    <t>Disodium tetraborate</t>
  </si>
  <si>
    <t>215-540-4</t>
  </si>
  <si>
    <t>1330-43-4</t>
  </si>
  <si>
    <t>Directive 2009/91/EC</t>
  </si>
  <si>
    <t>http://eur-lex.europa.eu/legal-content/EN/ALL/?uri=CELEX:32009L0091</t>
  </si>
  <si>
    <t>EU-0005420-0000</t>
  </si>
  <si>
    <t>https://echa.europa.eu/nl/information-on-chemicals/biocidal-active-substances/-/disas/factsheet/68/PT08</t>
  </si>
  <si>
    <t>100.014.129</t>
  </si>
  <si>
    <t>https://echa.europa.eu/nl/substance-information/-/substanceinfo/100.014.129</t>
  </si>
  <si>
    <t>Disodium tetraborate decahydrate</t>
  </si>
  <si>
    <t>1303-96-4</t>
  </si>
  <si>
    <t>EU-0005421-0000</t>
  </si>
  <si>
    <t>https://echa.europa.eu/nl/information-on-chemicals/biocidal-active-substances/-/disas/factsheet/69/PT08</t>
  </si>
  <si>
    <t>100.129.152</t>
  </si>
  <si>
    <t>https://echa.europa.eu/nl/substance-information/-/substanceinfo/100.129.152</t>
  </si>
  <si>
    <t>Disodium tetraborate pentahydrate</t>
  </si>
  <si>
    <t>12179-04-3</t>
  </si>
  <si>
    <t xml:space="preserve">COMMISSION IMPLEMENTING DECISION (EU) 2024/208 </t>
  </si>
  <si>
    <t>http://eur-lex.europa.eu/legal-content/EN/ALL/?uri=CELEX:32024D0208</t>
  </si>
  <si>
    <t>EU-0005372-0000</t>
  </si>
  <si>
    <t>https://echa.europa.eu/nl/information-on-chemicals/biocidal-active-substances/-/disas/factsheet/29/PT08</t>
  </si>
  <si>
    <t>100.131.090</t>
  </si>
  <si>
    <t>https://echa.europa.eu/nl/substance-information/-/substanceinfo/100.131.090</t>
  </si>
  <si>
    <t>Diuron</t>
  </si>
  <si>
    <t>206-354-4</t>
  </si>
  <si>
    <t>330-54-1</t>
  </si>
  <si>
    <t>https://echa.europa.eu/nl/information-on-chemicals/biocidal-active-substances/-/disas/factsheet/1296/PT07</t>
  </si>
  <si>
    <t>100.005.778</t>
  </si>
  <si>
    <t>https://echa.europa.eu/nl/substance-information/-/substanceinfo/100.005.778</t>
  </si>
  <si>
    <t>https://echa.europa.eu/nl/information-on-chemicals/biocidal-active-substances/-/disas/factsheet/1296/PT10</t>
  </si>
  <si>
    <t>Dodecylguanidine monohydrochloride</t>
  </si>
  <si>
    <t>237-030-0</t>
  </si>
  <si>
    <t>13590-97-1</t>
  </si>
  <si>
    <t>https://echa.europa.eu/nl/information-on-chemicals/biocidal-active-substances/-/disas/factsheet/1297/PT06</t>
  </si>
  <si>
    <t>100.033.649</t>
  </si>
  <si>
    <t>https://echa.europa.eu/nl/substance-information/-/substanceinfo/100.033.649</t>
  </si>
  <si>
    <t>https://echa.europa.eu/nl/information-on-chemicals/biocidal-active-substances/-/disas/factsheet/1297/PT11</t>
  </si>
  <si>
    <t>epsilon-Metofluthrin</t>
  </si>
  <si>
    <t>240494-71-7</t>
  </si>
  <si>
    <t>https://echa.europa.eu/nl/information-on-chemicals/biocidal-active-substances/-/disas/factsheet/2463/PT19</t>
  </si>
  <si>
    <t>100.278.770</t>
  </si>
  <si>
    <t>https://echa.europa.eu/nl/substance-information/-/substanceinfo/100.278.770</t>
  </si>
  <si>
    <t>epsilon-Momfluorothrin</t>
  </si>
  <si>
    <t>1065124-65-3</t>
  </si>
  <si>
    <t>Reg. (EU)2016/2289</t>
  </si>
  <si>
    <t>http://eur-lex.europa.eu/legal-content/EN/ALL/?uri=CELEX:32016R2289</t>
  </si>
  <si>
    <t>EU-0015059-0000</t>
  </si>
  <si>
    <t>https://echa.europa.eu/nl/information-on-chemicals/biocidal-active-substances/-/disas/factsheet/1445/PT18</t>
  </si>
  <si>
    <t>100.249.276</t>
  </si>
  <si>
    <t>https://echa.europa.eu/nl/substance-information/-/substanceinfo/100.249.276</t>
  </si>
  <si>
    <t>Esfenvalerate/(S)-α-Cyano-3-phenox- ybenzyl (S)-2-(4-chlorophenyl)-3-methylbutyrate (Esfenvalerate)</t>
  </si>
  <si>
    <t>613-911-9</t>
  </si>
  <si>
    <t>66230-04-4</t>
  </si>
  <si>
    <t>https://echa.europa.eu/nl/information-on-chemicals/biocidal-active-substances/-/disas/factsheet/1302/PT18</t>
  </si>
  <si>
    <t>100.118.804</t>
  </si>
  <si>
    <t>https://echa.europa.eu/nl/substance-information/-/substanceinfo/100.118.804</t>
  </si>
  <si>
    <t>Ethanol</t>
  </si>
  <si>
    <t>https://echa.europa.eu/nl/information-on-chemicals/biocidal-active-substances/-/disas/factsheet/1303/PT01</t>
  </si>
  <si>
    <t>100.000.526</t>
  </si>
  <si>
    <t>https://echa.europa.eu/nl/substance-information/-/substanceinfo/100.000.526</t>
  </si>
  <si>
    <t>https://echa.europa.eu/nl/information-on-chemicals/biocidal-active-substances/-/disas/factsheet/1303/PT02</t>
  </si>
  <si>
    <t>https://echa.europa.eu/nl/information-on-chemicals/biocidal-active-substances/-/disas/factsheet/1303/PT04</t>
  </si>
  <si>
    <t>https://echa.europa.eu/nl/information-on-chemicals/biocidal-active-substances/-/disas/factsheet/1303/PT06</t>
  </si>
  <si>
    <t>Ethyl butylacetylaminopropionate</t>
  </si>
  <si>
    <t>257-835-0</t>
  </si>
  <si>
    <t>52304-36-6</t>
  </si>
  <si>
    <t>Regulation (EU) 406/2014</t>
  </si>
  <si>
    <t>http://eur-lex.europa.eu/legal-content/EN/ALL/?uri=CELEX:32014R0406</t>
  </si>
  <si>
    <t>EU-0005715-0000</t>
  </si>
  <si>
    <t>https://echa.europa.eu/nl/information-on-chemicals/biocidal-active-substances/-/disas/factsheet/1320/PT19</t>
  </si>
  <si>
    <t>100.052.560</t>
  </si>
  <si>
    <t>https://echa.europa.eu/nl/substance-information/-/substanceinfo/100.052.560</t>
  </si>
  <si>
    <t>Ethylene oxide</t>
  </si>
  <si>
    <t>200-849-9</t>
  </si>
  <si>
    <t>75-21-8</t>
  </si>
  <si>
    <t>https://echa.europa.eu/nl/information-on-chemicals/biocidal-active-substances/-/disas/factsheet/1304/PT02</t>
  </si>
  <si>
    <t>100.000.773</t>
  </si>
  <si>
    <t>https://echa.europa.eu/nl/substance-information/-/substanceinfo/100.000.773</t>
  </si>
  <si>
    <t>etofenprox</t>
  </si>
  <si>
    <t>407-980-2</t>
  </si>
  <si>
    <t>80844-07-1</t>
  </si>
  <si>
    <t>31/10/2026</t>
  </si>
  <si>
    <t>Decision (EU) 2022/1487</t>
  </si>
  <si>
    <t>http://eur-lex.europa.eu/legal-content/EN/ALL/?uri=CELEX:32022D1487</t>
  </si>
  <si>
    <t>EU-0005373-0000</t>
  </si>
  <si>
    <t>https://echa.europa.eu/nl/information-on-chemicals/biocidal-active-substances/-/disas/factsheet/30/PT08</t>
  </si>
  <si>
    <t>100.100.942</t>
  </si>
  <si>
    <t>https://echa.europa.eu/nl/substance-information/-/substanceinfo/100.100.942</t>
  </si>
  <si>
    <t>Regulation (EU) 1036/2013</t>
  </si>
  <si>
    <t>http://eur-lex.europa.eu/legal-content/EN/ALL/?uri=CELEX:32013R1036</t>
  </si>
  <si>
    <t>EU-0005374-0000</t>
  </si>
  <si>
    <t>https://echa.europa.eu/nl/information-on-chemicals/biocidal-active-substances/-/disas/factsheet/30/PT18</t>
  </si>
  <si>
    <t>Eucalyptus citriodora oil and citronellal, hydrated, cyclized</t>
  </si>
  <si>
    <t>https://echa.europa.eu/nl/information-on-chemicals/biocidal-active-substances/-/disas/factsheet/2084/PT19</t>
  </si>
  <si>
    <t>100.278.398</t>
  </si>
  <si>
    <t>https://echa.europa.eu/nl/substance-information/-/substanceinfo/100.278.398</t>
  </si>
  <si>
    <t>Eucalyptus citriodora oil, hydrated, cyclized</t>
  </si>
  <si>
    <t>1245629-80-4</t>
  </si>
  <si>
    <t>https://echa.europa.eu/nl/information-on-chemicals/biocidal-active-substances/-/disas/factsheet/1272/PT19</t>
  </si>
  <si>
    <t>100.226.893</t>
  </si>
  <si>
    <t>https://echa.europa.eu/nl/substance-information/-/substanceinfo/100.226.893</t>
  </si>
  <si>
    <t>Fenoxycarb</t>
  </si>
  <si>
    <t>276-696-7</t>
  </si>
  <si>
    <t>72490-01-8</t>
  </si>
  <si>
    <t>Directive 2011/12/EU</t>
  </si>
  <si>
    <t>http://eur-lex.europa.eu/legal-content/EN/ALL/?uri=CELEX:32011L0012</t>
  </si>
  <si>
    <t>EU-0005375-0000</t>
  </si>
  <si>
    <t>https://echa.europa.eu/nl/information-on-chemicals/biocidal-active-substances/-/disas/factsheet/31/PT08</t>
  </si>
  <si>
    <t>100.069.702</t>
  </si>
  <si>
    <t>https://echa.europa.eu/nl/substance-information/-/substanceinfo/100.069.702</t>
  </si>
  <si>
    <t>fenpropimorph</t>
  </si>
  <si>
    <t>266-719-9</t>
  </si>
  <si>
    <t>67564-91-4</t>
  </si>
  <si>
    <t>30/06/2021</t>
  </si>
  <si>
    <t>Directive 2009/86/EC</t>
  </si>
  <si>
    <t>http://eur-lex.europa.eu/legal-content/EN/ALL/?uri=CELEX:32009L0086</t>
  </si>
  <si>
    <t>EU-0005376-0000</t>
  </si>
  <si>
    <t>https://echa.europa.eu/nl/information-on-chemicals/biocidal-active-substances/-/disas/factsheet/32/PT08</t>
  </si>
  <si>
    <t>100.060.636</t>
  </si>
  <si>
    <t>https://echa.europa.eu/nl/substance-information/-/substanceinfo/100.060.636</t>
  </si>
  <si>
    <t>fipronil</t>
  </si>
  <si>
    <t>424-610-5</t>
  </si>
  <si>
    <t>120068-37-3</t>
  </si>
  <si>
    <t>30/09/2023</t>
  </si>
  <si>
    <t>Directive 2011/79/EU</t>
  </si>
  <si>
    <t>http://eur-lex.europa.eu/legal-content/EN/ALL/?uri=CELEX:32011L0079</t>
  </si>
  <si>
    <t>EU-0005377-0000</t>
  </si>
  <si>
    <t>https://echa.europa.eu/nl/information-on-chemicals/biocidal-active-substances/-/disas/factsheet/33/PT18</t>
  </si>
  <si>
    <t>100.102.312</t>
  </si>
  <si>
    <t>https://echa.europa.eu/nl/substance-information/-/substanceinfo/100.102.312</t>
  </si>
  <si>
    <t>Flocoumafen</t>
  </si>
  <si>
    <t>421-960-0</t>
  </si>
  <si>
    <t>90035-08-8</t>
  </si>
  <si>
    <t>Reg (EU) 2017/1383</t>
  </si>
  <si>
    <t>http://eur-lex.europa.eu/legal-content/EN/ALL/?uri=CELEX:32017R1383</t>
  </si>
  <si>
    <t>EU-0005378-0000</t>
  </si>
  <si>
    <t>https://echa.europa.eu/nl/information-on-chemicals/biocidal-active-substances/-/disas/factsheet/34/PT14</t>
  </si>
  <si>
    <t>100.102.053</t>
  </si>
  <si>
    <t>https://echa.europa.eu/nl/substance-information/-/substanceinfo/100.102.053</t>
  </si>
  <si>
    <t>Fludioxonil</t>
  </si>
  <si>
    <t>603-476-3</t>
  </si>
  <si>
    <t>131341-86-1</t>
  </si>
  <si>
    <t>01/04/2018</t>
  </si>
  <si>
    <t>31/03/2028</t>
  </si>
  <si>
    <t xml:space="preserve">Commission Implementing Regulation (EU) 2017/2003 </t>
  </si>
  <si>
    <t>http://eur-lex.europa.eu/legal-content/EN/ALL/?uri=CELEX:32017R2003</t>
  </si>
  <si>
    <t>EU-0016708-0000</t>
  </si>
  <si>
    <t>https://echa.europa.eu/nl/information-on-chemicals/biocidal-active-substances/-/disas/factsheet/1416/PT07</t>
  </si>
  <si>
    <t>100.125.684</t>
  </si>
  <si>
    <t>https://echa.europa.eu/nl/substance-information/-/substanceinfo/100.125.684</t>
  </si>
  <si>
    <t>EU-0016709-0000</t>
  </si>
  <si>
    <t>https://echa.europa.eu/nl/information-on-chemicals/biocidal-active-substances/-/disas/factsheet/1416/PT09</t>
  </si>
  <si>
    <t>EU-0016710-0000</t>
  </si>
  <si>
    <t>https://echa.europa.eu/nl/information-on-chemicals/biocidal-active-substances/-/disas/factsheet/1416/PT10</t>
  </si>
  <si>
    <t>flufenoxuron</t>
  </si>
  <si>
    <t>417-680-3</t>
  </si>
  <si>
    <t>101463-69-8</t>
  </si>
  <si>
    <t>31/01/2017</t>
  </si>
  <si>
    <t>Directive 2012/20/EU</t>
  </si>
  <si>
    <t>http://eur-lex.europa.eu/legal-content/EN/ALL/?uri=CELEX:32012L0020</t>
  </si>
  <si>
    <t>EU-0005379-0000</t>
  </si>
  <si>
    <t>https://echa.europa.eu/nl/information-on-chemicals/biocidal-active-substances/-/disas/factsheet/35/PT08</t>
  </si>
  <si>
    <t>100.101.654</t>
  </si>
  <si>
    <t>https://echa.europa.eu/nl/substance-information/-/substanceinfo/100.101.654</t>
  </si>
  <si>
    <t>Formaldehyde</t>
  </si>
  <si>
    <t>200-001-8</t>
  </si>
  <si>
    <t>50-00-0</t>
  </si>
  <si>
    <t>Regulation (EU) 2020/1763</t>
  </si>
  <si>
    <t>http://eur-lex.europa.eu/legal-content/EN/ALL/?uri=CELEX:32020R1763</t>
  </si>
  <si>
    <t>EU-0018402-0000</t>
  </si>
  <si>
    <t>https://echa.europa.eu/nl/information-on-chemicals/biocidal-active-substances/-/disas/factsheet/1306/PT02</t>
  </si>
  <si>
    <t>100.000.002</t>
  </si>
  <si>
    <t>https://echa.europa.eu/nl/substance-information/-/substanceinfo/100.000.002</t>
  </si>
  <si>
    <t>EU-0013864-0000</t>
  </si>
  <si>
    <t>https://echa.europa.eu/nl/information-on-chemicals/biocidal-active-substances/-/disas/factsheet/1306/PT03</t>
  </si>
  <si>
    <t>https://echa.europa.eu/nl/information-on-chemicals/biocidal-active-substances/-/disas/factsheet/1306/PT22</t>
  </si>
  <si>
    <t>formaldehyde released from the reaction products of paraformaldehyde and 2-hydroxypropylamine (ratio 1:1)</t>
  </si>
  <si>
    <t>https://echa.europa.eu/nl/information-on-chemicals/biocidal-active-substances/-/disas/factsheet/1217/PT02</t>
  </si>
  <si>
    <t>100.389.599</t>
  </si>
  <si>
    <t>https://echa.europa.eu/nl/substance-information/-/substanceinfo/100.389.599</t>
  </si>
  <si>
    <t>https://echa.europa.eu/nl/information-on-chemicals/biocidal-active-substances/-/disas/factsheet/1217/PT06</t>
  </si>
  <si>
    <t>https://echa.europa.eu/nl/information-on-chemicals/biocidal-active-substances/-/disas/factsheet/1217/PT11</t>
  </si>
  <si>
    <t>https://echa.europa.eu/nl/information-on-chemicals/biocidal-active-substances/-/disas/factsheet/1217/PT13</t>
  </si>
  <si>
    <t>formaldehyde released from the reaction products of paraformaldehyde and 2-hydroxypropylamine (ratio 3:2)</t>
  </si>
  <si>
    <t>https://echa.europa.eu/nl/information-on-chemicals/biocidal-active-substances/-/disas/factsheet/1337/PT02</t>
  </si>
  <si>
    <t>100.251.393</t>
  </si>
  <si>
    <t>https://echa.europa.eu/nl/substance-information/-/substanceinfo/100.251.393</t>
  </si>
  <si>
    <t>https://echa.europa.eu/nl/information-on-chemicals/biocidal-active-substances/-/disas/factsheet/1337/PT06</t>
  </si>
  <si>
    <t>https://echa.europa.eu/nl/information-on-chemicals/biocidal-active-substances/-/disas/factsheet/1337/PT11</t>
  </si>
  <si>
    <t>https://echa.europa.eu/nl/information-on-chemicals/biocidal-active-substances/-/disas/factsheet/1337/PT12</t>
  </si>
  <si>
    <t>https://echa.europa.eu/nl/information-on-chemicals/biocidal-active-substances/-/disas/factsheet/1337/PT13</t>
  </si>
  <si>
    <t>Formic acid</t>
  </si>
  <si>
    <t>200-579-1</t>
  </si>
  <si>
    <t>64-18-6</t>
  </si>
  <si>
    <t>01/11/2024</t>
  </si>
  <si>
    <t>31/10/2034</t>
  </si>
  <si>
    <t>COMMISSION IMPLEMENTING REGULATION (EU) 2023/2643</t>
  </si>
  <si>
    <t>http://eur-lex.europa.eu/legal-content/EN/ALL/?uri=CELEX:32023R2643</t>
  </si>
  <si>
    <t>EU-0028937-0000</t>
  </si>
  <si>
    <t>https://echa.europa.eu/nl/information-on-chemicals/biocidal-active-substances/-/disas/factsheet/1307/PT02</t>
  </si>
  <si>
    <t>100.000.527</t>
  </si>
  <si>
    <t>https://echa.europa.eu/nl/substance-information/-/substanceinfo/100.000.527</t>
  </si>
  <si>
    <t>EU-0028939-0000</t>
  </si>
  <si>
    <t>https://echa.europa.eu/nl/information-on-chemicals/biocidal-active-substances/-/disas/factsheet/1307/PT03</t>
  </si>
  <si>
    <t>EU-0028955-0000</t>
  </si>
  <si>
    <t>https://echa.europa.eu/nl/information-on-chemicals/biocidal-active-substances/-/disas/factsheet/1307/PT04</t>
  </si>
  <si>
    <t>EU-0028941-0000</t>
  </si>
  <si>
    <t>https://echa.europa.eu/nl/information-on-chemicals/biocidal-active-substances/-/disas/factsheet/1307/PT05</t>
  </si>
  <si>
    <t>https://echa.europa.eu/nl/information-on-chemicals/biocidal-active-substances/-/disas/factsheet/1307/PT06</t>
  </si>
  <si>
    <t>https://echa.europa.eu/nl/information-on-chemicals/biocidal-active-substances/-/disas/factsheet/1307/PT11</t>
  </si>
  <si>
    <t>https://echa.europa.eu/nl/information-on-chemicals/biocidal-active-substances/-/disas/factsheet/1307/PT12</t>
  </si>
  <si>
    <t>Free radicals generated in situ from ambient air or water</t>
  </si>
  <si>
    <t>Austria|Netherlands</t>
  </si>
  <si>
    <t>https://echa.europa.eu/nl/information-on-chemicals/biocidal-active-substances/-/disas/factsheet/1563/PT02</t>
  </si>
  <si>
    <t>100.244.511</t>
  </si>
  <si>
    <t>https://echa.europa.eu/nl/substance-information/-/substanceinfo/100.244.511</t>
  </si>
  <si>
    <t>https://echa.europa.eu/nl/information-on-chemicals/biocidal-active-substances/-/disas/factsheet/1563/PT03</t>
  </si>
  <si>
    <t>https://echa.europa.eu/nl/information-on-chemicals/biocidal-active-substances/-/disas/factsheet/1563/PT04</t>
  </si>
  <si>
    <t>https://echa.europa.eu/nl/information-on-chemicals/biocidal-active-substances/-/disas/factsheet/1563/PT05</t>
  </si>
  <si>
    <t>https://echa.europa.eu/nl/information-on-chemicals/biocidal-active-substances/-/disas/factsheet/1563/PT07</t>
  </si>
  <si>
    <t>https://echa.europa.eu/nl/information-on-chemicals/biocidal-active-substances/-/disas/factsheet/1563/PT09</t>
  </si>
  <si>
    <t>https://echa.europa.eu/nl/information-on-chemicals/biocidal-active-substances/-/disas/factsheet/1563/PT11</t>
  </si>
  <si>
    <t>https://echa.europa.eu/nl/information-on-chemicals/biocidal-active-substances/-/disas/factsheet/1563/PT12</t>
  </si>
  <si>
    <t>https://echa.europa.eu/nl/information-on-chemicals/biocidal-active-substances/-/disas/factsheet/1563/PT13</t>
  </si>
  <si>
    <t>https://echa.europa.eu/nl/information-on-chemicals/biocidal-active-substances/-/disas/factsheet/1563/PT21</t>
  </si>
  <si>
    <t>Garlic, ext.</t>
  </si>
  <si>
    <t>232-371-1</t>
  </si>
  <si>
    <t>8008-99-9</t>
  </si>
  <si>
    <t>https://echa.europa.eu/nl/information-on-chemicals/biocidal-active-substances/-/disas/factsheet/2144/PT19</t>
  </si>
  <si>
    <t>100.029.426</t>
  </si>
  <si>
    <t>https://echa.europa.eu/nl/substance-information/-/substanceinfo/100.029.426</t>
  </si>
  <si>
    <t>https://echa.europa.eu/nl/information-on-chemicals/biocidal-active-substances/-/disas/factsheet/1308/PT18</t>
  </si>
  <si>
    <t>100.003.071</t>
  </si>
  <si>
    <t>https://echa.europa.eu/nl/substance-information/-/substanceinfo/100.003.071</t>
  </si>
  <si>
    <t>https://echa.europa.eu/nl/information-on-chemicals/biocidal-active-substances/-/disas/factsheet/1308/PT19</t>
  </si>
  <si>
    <t>Glutaral (Glutaraldehyde)</t>
  </si>
  <si>
    <t>203-856-5</t>
  </si>
  <si>
    <t>111-30-8</t>
  </si>
  <si>
    <t>https://echa.europa.eu/nl/information-on-chemicals/biocidal-active-substances/-/disas/factsheet/1310/PT01</t>
  </si>
  <si>
    <t>100.003.506</t>
  </si>
  <si>
    <t>https://echa.europa.eu/nl/substance-information/-/substanceinfo/100.003.506</t>
  </si>
  <si>
    <t>(EU)2015/1759</t>
  </si>
  <si>
    <t>http://eur-lex.europa.eu/legal-content/EN/ALL/?uri=CELEX:32015R1759</t>
  </si>
  <si>
    <t>EU-0012174-0000</t>
  </si>
  <si>
    <t>https://echa.europa.eu/nl/information-on-chemicals/biocidal-active-substances/-/disas/factsheet/1310/PT02</t>
  </si>
  <si>
    <t>EU-0012175-0000</t>
  </si>
  <si>
    <t>https://echa.europa.eu/nl/information-on-chemicals/biocidal-active-substances/-/disas/factsheet/1310/PT03</t>
  </si>
  <si>
    <t>EU-0012176-0000</t>
  </si>
  <si>
    <t>https://echa.europa.eu/nl/information-on-chemicals/biocidal-active-substances/-/disas/factsheet/1310/PT04</t>
  </si>
  <si>
    <t>EU-0012179-0000</t>
  </si>
  <si>
    <t>https://echa.europa.eu/nl/information-on-chemicals/biocidal-active-substances/-/disas/factsheet/1310/PT06</t>
  </si>
  <si>
    <t>EU-0012178-0000</t>
  </si>
  <si>
    <t>https://echa.europa.eu/nl/information-on-chemicals/biocidal-active-substances/-/disas/factsheet/1310/PT11</t>
  </si>
  <si>
    <t>EU-0012181-0000</t>
  </si>
  <si>
    <t>https://echa.europa.eu/nl/information-on-chemicals/biocidal-active-substances/-/disas/factsheet/1310/PT12</t>
  </si>
  <si>
    <t>https://echa.europa.eu/nl/information-on-chemicals/biocidal-active-substances/-/disas/factsheet/1310/PT13</t>
  </si>
  <si>
    <t>Glycolic acid</t>
  </si>
  <si>
    <t>201-180-5</t>
  </si>
  <si>
    <t>79-14-1</t>
  </si>
  <si>
    <t>https://echa.europa.eu/nl/information-on-chemicals/biocidal-active-substances/-/disas/factsheet/1311/PT02</t>
  </si>
  <si>
    <t>100.001.073</t>
  </si>
  <si>
    <t>https://echa.europa.eu/nl/substance-information/-/substanceinfo/100.001.073</t>
  </si>
  <si>
    <t>https://echa.europa.eu/nl/information-on-chemicals/biocidal-active-substances/-/disas/factsheet/1311/PT03</t>
  </si>
  <si>
    <t>https://echa.europa.eu/nl/information-on-chemicals/biocidal-active-substances/-/disas/factsheet/1311/PT04</t>
  </si>
  <si>
    <t>Glyoxal</t>
  </si>
  <si>
    <t>203-474-9</t>
  </si>
  <si>
    <t>107-22-2</t>
  </si>
  <si>
    <t>https://echa.europa.eu/nl/information-on-chemicals/biocidal-active-substances/-/disas/factsheet/1312/PT02</t>
  </si>
  <si>
    <t>100.003.160</t>
  </si>
  <si>
    <t>https://echa.europa.eu/nl/substance-information/-/substanceinfo/100.003.160</t>
  </si>
  <si>
    <t>https://echa.europa.eu/nl/information-on-chemicals/biocidal-active-substances/-/disas/factsheet/1312/PT03</t>
  </si>
  <si>
    <t>https://echa.europa.eu/nl/information-on-chemicals/biocidal-active-substances/-/disas/factsheet/1312/PT04</t>
  </si>
  <si>
    <t>Granulated copper</t>
  </si>
  <si>
    <t>01/01/2017</t>
  </si>
  <si>
    <t>31/12/2026</t>
  </si>
  <si>
    <t>Reg (EU) 2016/1094</t>
  </si>
  <si>
    <t>http://eur-lex.europa.eu/legal-content/EN/ALL/?uri=CELEX:32016R1094</t>
  </si>
  <si>
    <t>EU-0013661-0000</t>
  </si>
  <si>
    <t>https://echa.europa.eu/nl/information-on-chemicals/biocidal-active-substances/-/disas/factsheet/1444/PT08</t>
  </si>
  <si>
    <t>100.240.917</t>
  </si>
  <si>
    <t>https://echa.europa.eu/nl/substance-information/-/substanceinfo/100.240.917</t>
  </si>
  <si>
    <t>Hexa-2,4-dienoic acid (Sorbic acid)</t>
  </si>
  <si>
    <t>203-768-7</t>
  </si>
  <si>
    <t>110-44-1</t>
  </si>
  <si>
    <t>https://echa.europa.eu/nl/information-on-chemicals/biocidal-active-substances/-/disas/factsheet/1313/PT06</t>
  </si>
  <si>
    <t>100.003.427</t>
  </si>
  <si>
    <t>https://echa.europa.eu/nl/substance-information/-/substanceinfo/100.003.427</t>
  </si>
  <si>
    <t>Honey</t>
  </si>
  <si>
    <t>617-041-0</t>
  </si>
  <si>
    <t>8028-66-8</t>
  </si>
  <si>
    <t>Regulation (EU) 2019/1822</t>
  </si>
  <si>
    <t>http://eur-lex.europa.eu/legal-content/EN/ALL/?uri=CELEX:32019R1822</t>
  </si>
  <si>
    <t>EU-0025427-0000</t>
  </si>
  <si>
    <t>https://echa.europa.eu/nl/information-on-chemicals/biocidal-active-substances/-/disas/factsheet/2327/null</t>
  </si>
  <si>
    <t>100.129.768</t>
  </si>
  <si>
    <t>https://echa.europa.eu/nl/substance-information/-/substanceinfo/100.129.768</t>
  </si>
  <si>
    <t>Hydrochloric acid</t>
  </si>
  <si>
    <t>231-595-7</t>
  </si>
  <si>
    <t>7647-01-0</t>
  </si>
  <si>
    <t>01/05/2014</t>
  </si>
  <si>
    <t>Latvia</t>
  </si>
  <si>
    <t>COMMISSION IMPLEMENTING DECISION (EU) 2023/2619</t>
  </si>
  <si>
    <t>http://eur-lex.europa.eu/legal-content/EN/ALL/?uri=CELEX:32023D2619</t>
  </si>
  <si>
    <t>EU-0005380-0000</t>
  </si>
  <si>
    <t>https://echa.europa.eu/nl/information-on-chemicals/biocidal-active-substances/-/disas/factsheet/36/PT02</t>
  </si>
  <si>
    <t>100.028.723</t>
  </si>
  <si>
    <t>https://echa.europa.eu/nl/substance-information/-/substanceinfo/100.028.723</t>
  </si>
  <si>
    <t>hydrogen cyanide</t>
  </si>
  <si>
    <t>200-821-6</t>
  </si>
  <si>
    <t>74-90-8</t>
  </si>
  <si>
    <t>Directive 2012/42</t>
  </si>
  <si>
    <t>http://eur-lex.europa.eu/legal-content/EN/ALL/?uri=CELEX:32012L0042</t>
  </si>
  <si>
    <t>EU-0005410-0000</t>
  </si>
  <si>
    <t>https://echa.europa.eu/nl/information-on-chemicals/biocidal-active-substances/-/disas/factsheet/60/PT08</t>
  </si>
  <si>
    <t>100.000.747</t>
  </si>
  <si>
    <t>https://echa.europa.eu/nl/substance-information/-/substanceinfo/100.000.747</t>
  </si>
  <si>
    <t>EU-0005411-0000</t>
  </si>
  <si>
    <t>https://echa.europa.eu/nl/information-on-chemicals/biocidal-active-substances/-/disas/factsheet/60/PT14</t>
  </si>
  <si>
    <t>EU-0005412-0000</t>
  </si>
  <si>
    <t>https://echa.europa.eu/nl/information-on-chemicals/biocidal-active-substances/-/disas/factsheet/60/PT18</t>
  </si>
  <si>
    <t>Hydrogen peroxide</t>
  </si>
  <si>
    <t>231-765-0</t>
  </si>
  <si>
    <t>7722-84-1</t>
  </si>
  <si>
    <t>01/02/2017</t>
  </si>
  <si>
    <t>(EU)2015/1730</t>
  </si>
  <si>
    <t>http://eur-lex.europa.eu/legal-content/EN/ALL/?uri=CELEX:32015R1730</t>
  </si>
  <si>
    <t>EU-0012184-0000</t>
  </si>
  <si>
    <t>https://echa.europa.eu/nl/information-on-chemicals/biocidal-active-substances/-/disas/factsheet/1315/PT01</t>
  </si>
  <si>
    <t>100.028.878</t>
  </si>
  <si>
    <t>https://echa.europa.eu/nl/substance-information/-/substanceinfo/100.028.878</t>
  </si>
  <si>
    <t>EU-0012185-0000</t>
  </si>
  <si>
    <t>https://echa.europa.eu/nl/information-on-chemicals/biocidal-active-substances/-/disas/factsheet/1315/PT02</t>
  </si>
  <si>
    <t>EU-0012180-0000</t>
  </si>
  <si>
    <t>https://echa.europa.eu/nl/information-on-chemicals/biocidal-active-substances/-/disas/factsheet/1315/PT03</t>
  </si>
  <si>
    <t>EU-0012177-0000</t>
  </si>
  <si>
    <t>https://echa.europa.eu/nl/information-on-chemicals/biocidal-active-substances/-/disas/factsheet/1315/PT04</t>
  </si>
  <si>
    <t>EU-0012183-0000</t>
  </si>
  <si>
    <t>https://echa.europa.eu/nl/information-on-chemicals/biocidal-active-substances/-/disas/factsheet/1315/PT05</t>
  </si>
  <si>
    <t>EU-0012186-0000</t>
  </si>
  <si>
    <t>https://echa.europa.eu/nl/information-on-chemicals/biocidal-active-substances/-/disas/factsheet/1315/PT06</t>
  </si>
  <si>
    <t>Notified</t>
  </si>
  <si>
    <t>https://echa.europa.eu/nl/information-on-chemicals/biocidal-active-substances/-/disas/factsheet/1315/PT11</t>
  </si>
  <si>
    <t>https://echa.europa.eu/nl/information-on-chemicals/biocidal-active-substances/-/disas/factsheet/1315/PT12</t>
  </si>
  <si>
    <t>hydrogen peroxide released from sodium percarbonate</t>
  </si>
  <si>
    <t>https://echa.europa.eu/nl/information-on-chemicals/biocidal-active-substances/-/disas/factsheet/1829/PT02</t>
  </si>
  <si>
    <t>100.265.855</t>
  </si>
  <si>
    <t>https://echa.europa.eu/nl/substance-information/-/substanceinfo/100.265.855</t>
  </si>
  <si>
    <t>https://echa.europa.eu/nl/information-on-chemicals/biocidal-active-substances/-/disas/factsheet/1829/PT03</t>
  </si>
  <si>
    <t>https://echa.europa.eu/nl/information-on-chemicals/biocidal-active-substances/-/disas/factsheet/1829/PT05</t>
  </si>
  <si>
    <t>imidacloprid</t>
  </si>
  <si>
    <t>428-040-8</t>
  </si>
  <si>
    <t>138261-41-3</t>
  </si>
  <si>
    <t>Decision (EU) 2023/460</t>
  </si>
  <si>
    <t>http://eur-lex.europa.eu/legal-content/EN/ALL/?uri=CELEX:32023D0460</t>
  </si>
  <si>
    <t>EU-0005381-0000</t>
  </si>
  <si>
    <t>https://echa.europa.eu/nl/information-on-chemicals/biocidal-active-substances/-/disas/factsheet/37/PT18</t>
  </si>
  <si>
    <t>100.102.643</t>
  </si>
  <si>
    <t>https://echa.europa.eu/nl/substance-information/-/substanceinfo/100.102.643</t>
  </si>
  <si>
    <t>Indoxacarb (enantiomeric reaction mass S:R 75:25)</t>
  </si>
  <si>
    <t>604-398-2</t>
  </si>
  <si>
    <t>144171-61-9</t>
  </si>
  <si>
    <t>01/01/2010</t>
  </si>
  <si>
    <t>Decision (EU) 2021/1287</t>
  </si>
  <si>
    <t>http://eur-lex.europa.eu/legal-content/EN/ALL/?uri=CELEX:32021D1287</t>
  </si>
  <si>
    <t>EU-0005416-0000</t>
  </si>
  <si>
    <t>https://echa.europa.eu/nl/information-on-chemicals/biocidal-active-substances/-/disas/factsheet/64/PT18</t>
  </si>
  <si>
    <t>100.132.370</t>
  </si>
  <si>
    <t>https://echa.europa.eu/nl/substance-information/-/substanceinfo/100.132.370</t>
  </si>
  <si>
    <t>Iodine</t>
  </si>
  <si>
    <t>231-442-4</t>
  </si>
  <si>
    <t>7553-56-2</t>
  </si>
  <si>
    <t>Regulation (EU) No 94/2014</t>
  </si>
  <si>
    <t>http://eur-lex.europa.eu/legal-content/EN/ALL/?uri=CELEX:32014R0094</t>
  </si>
  <si>
    <t>EU-0006489-0000</t>
  </si>
  <si>
    <t>https://echa.europa.eu/nl/information-on-chemicals/biocidal-active-substances/-/disas/factsheet/1319/PT01</t>
  </si>
  <si>
    <t>100.028.585</t>
  </si>
  <si>
    <t>https://echa.europa.eu/nl/substance-information/-/substanceinfo/100.028.585</t>
  </si>
  <si>
    <t>EU-0006490-0000</t>
  </si>
  <si>
    <t>https://echa.europa.eu/nl/information-on-chemicals/biocidal-active-substances/-/disas/factsheet/1319/PT03</t>
  </si>
  <si>
    <t>EU-0006491-0000</t>
  </si>
  <si>
    <t>https://echa.europa.eu/nl/information-on-chemicals/biocidal-active-substances/-/disas/factsheet/1319/PT04</t>
  </si>
  <si>
    <t>EU-0006492-0000</t>
  </si>
  <si>
    <t>https://echa.europa.eu/nl/information-on-chemicals/biocidal-active-substances/-/disas/factsheet/1319/PT22</t>
  </si>
  <si>
    <t>IRON</t>
  </si>
  <si>
    <t>231-096-4</t>
  </si>
  <si>
    <t>7439-89-6</t>
  </si>
  <si>
    <t>https://echa.europa.eu/nl/information-on-chemicals/biocidal-active-substances/-/disas/factsheet/2163/null</t>
  </si>
  <si>
    <t>100.028.270</t>
  </si>
  <si>
    <t>https://echa.europa.eu/nl/substance-information/-/substanceinfo/100.028.270</t>
  </si>
  <si>
    <t>Iron sulphate</t>
  </si>
  <si>
    <t>231-753-5</t>
  </si>
  <si>
    <t>7720-78-7</t>
  </si>
  <si>
    <t>EU-0012354-0000</t>
  </si>
  <si>
    <t>https://echa.europa.eu/nl/information-on-chemicals/biocidal-active-substances/-/disas/factsheet/1437/null</t>
  </si>
  <si>
    <t>100.028.867</t>
  </si>
  <si>
    <t>https://echa.europa.eu/nl/substance-information/-/substanceinfo/100.028.867</t>
  </si>
  <si>
    <t>K-HDO</t>
  </si>
  <si>
    <t>613-953-8</t>
  </si>
  <si>
    <t>66603-10-9</t>
  </si>
  <si>
    <t>Decision (EU) 2022/1488</t>
  </si>
  <si>
    <t>http://eur-lex.europa.eu/legal-content/EN/ALL/?uri=CELEX:32022D1488</t>
  </si>
  <si>
    <t>EU-0005384-0000</t>
  </si>
  <si>
    <t>https://echa.europa.eu/nl/information-on-chemicals/biocidal-active-substances/-/disas/factsheet/40/PT08</t>
  </si>
  <si>
    <t>100.112.630</t>
  </si>
  <si>
    <t>https://echa.europa.eu/nl/substance-information/-/substanceinfo/100.112.630</t>
  </si>
  <si>
    <t>L-(+)-lactic acid</t>
  </si>
  <si>
    <t>201-196-2</t>
  </si>
  <si>
    <t>79-33-4</t>
  </si>
  <si>
    <t>Reg. (EU)2016/2291</t>
  </si>
  <si>
    <t>http://eur-lex.europa.eu/legal-content/EN/ALL/?uri=CELEX:32016R2291</t>
  </si>
  <si>
    <t>EU-0013660-0000</t>
  </si>
  <si>
    <t>https://echa.europa.eu/nl/information-on-chemicals/biocidal-active-substances/-/disas/factsheet/1322/PT01</t>
  </si>
  <si>
    <t>100.001.088</t>
  </si>
  <si>
    <t>https://echa.europa.eu/nl/substance-information/-/substanceinfo/100.001.088</t>
  </si>
  <si>
    <t>01/05/2019</t>
  </si>
  <si>
    <t>30/04/2029</t>
  </si>
  <si>
    <t>Reg (EU) 2017/2002</t>
  </si>
  <si>
    <t>http://eur-lex.europa.eu/legal-content/EN/ALL/?uri=CELEX:32017R2002</t>
  </si>
  <si>
    <t>EU-0018232-0000</t>
  </si>
  <si>
    <t>https://echa.europa.eu/nl/information-on-chemicals/biocidal-active-substances/-/disas/factsheet/1322/PT02</t>
  </si>
  <si>
    <t>EU-0018236-0000</t>
  </si>
  <si>
    <t>https://echa.europa.eu/nl/information-on-chemicals/biocidal-active-substances/-/disas/factsheet/1322/PT03</t>
  </si>
  <si>
    <t>EU-0018234-0000</t>
  </si>
  <si>
    <t>https://echa.europa.eu/nl/information-on-chemicals/biocidal-active-substances/-/disas/factsheet/1322/PT04</t>
  </si>
  <si>
    <t>01/11/2023</t>
  </si>
  <si>
    <t>31/10/2033</t>
  </si>
  <si>
    <t>Regulation (EU) 2022/2048</t>
  </si>
  <si>
    <t>http://eur-lex.europa.eu/legal-content/EN/ALL/?uri=CELEX:32022R2048</t>
  </si>
  <si>
    <t>EU-0026812-0000</t>
  </si>
  <si>
    <t>https://echa.europa.eu/nl/information-on-chemicals/biocidal-active-substances/-/disas/factsheet/1322/PT06</t>
  </si>
  <si>
    <t>Lactic acid</t>
  </si>
  <si>
    <t>200-018-0</t>
  </si>
  <si>
    <t>50-21-5</t>
  </si>
  <si>
    <t>EU-0012336-0000</t>
  </si>
  <si>
    <t>https://echa.europa.eu/nl/information-on-chemicals/biocidal-active-substances/-/disas/factsheet/1421/null</t>
  </si>
  <si>
    <t>100.000.017</t>
  </si>
  <si>
    <t>https://echa.europa.eu/nl/substance-information/-/substanceinfo/100.000.017</t>
  </si>
  <si>
    <t>lambda-cyhalothrin</t>
  </si>
  <si>
    <t>415-130-7</t>
  </si>
  <si>
    <t>91465-08-6</t>
  </si>
  <si>
    <t>Implementing Decision (EU) 2023/1087</t>
  </si>
  <si>
    <t>http://eur-lex.europa.eu/legal-content/EN/ALL/?uri=CELEX:32023D1087</t>
  </si>
  <si>
    <t>EU-0005385-0000</t>
  </si>
  <si>
    <t>https://echa.europa.eu/nl/information-on-chemicals/biocidal-active-substances/-/disas/factsheet/41/PT18</t>
  </si>
  <si>
    <t>100.101.414</t>
  </si>
  <si>
    <t>https://echa.europa.eu/nl/substance-information/-/substanceinfo/100.101.414</t>
  </si>
  <si>
    <t>Lauric acid</t>
  </si>
  <si>
    <t>205-582-1</t>
  </si>
  <si>
    <t>143-07-7</t>
  </si>
  <si>
    <t>Regulation (EU) 405/2014</t>
  </si>
  <si>
    <t>http://eur-lex.europa.eu/legal-content/EN/ALL/?uri=CELEX:32014R0405</t>
  </si>
  <si>
    <t>EU-0005718-0000</t>
  </si>
  <si>
    <t>https://echa.europa.eu/nl/information-on-chemicals/biocidal-active-substances/-/disas/factsheet/1323/PT19</t>
  </si>
  <si>
    <t>100.005.075</t>
  </si>
  <si>
    <t>https://echa.europa.eu/nl/substance-information/-/substanceinfo/100.005.075</t>
  </si>
  <si>
    <t>Lavender oil (Natural oil)</t>
  </si>
  <si>
    <t>616-770-1</t>
  </si>
  <si>
    <t>8000-28-0</t>
  </si>
  <si>
    <t>EU-0012344-0000</t>
  </si>
  <si>
    <t>https://echa.europa.eu/nl/information-on-chemicals/biocidal-active-substances/-/disas/factsheet/1429/null</t>
  </si>
  <si>
    <t>100.110.110</t>
  </si>
  <si>
    <t>https://echa.europa.eu/nl/substance-information/-/substanceinfo/100.110.110</t>
  </si>
  <si>
    <t>Lavender, Lavandula hybrida, ext./Lavandin oil</t>
  </si>
  <si>
    <t>294-470-6</t>
  </si>
  <si>
    <t>91722-69-9</t>
  </si>
  <si>
    <t>https://echa.europa.eu/nl/information-on-chemicals/biocidal-active-substances/-/disas/factsheet/1324/PT19</t>
  </si>
  <si>
    <t>100.085.846</t>
  </si>
  <si>
    <t>https://echa.europa.eu/nl/substance-information/-/substanceinfo/100.085.846</t>
  </si>
  <si>
    <t>Linseed oil</t>
  </si>
  <si>
    <t>232-278-6</t>
  </si>
  <si>
    <t>8001-26-1</t>
  </si>
  <si>
    <t>EU-0012343-0000</t>
  </si>
  <si>
    <t>https://echa.europa.eu/nl/information-on-chemicals/biocidal-active-substances/-/disas/factsheet/1428/null</t>
  </si>
  <si>
    <t>100.029.343</t>
  </si>
  <si>
    <t>https://echa.europa.eu/nl/substance-information/-/substanceinfo/100.029.343</t>
  </si>
  <si>
    <t>Magnesium monoperoxyphthalate hexahydrate (MMPP)</t>
  </si>
  <si>
    <t>279-013-0</t>
  </si>
  <si>
    <t>84665-66-7</t>
  </si>
  <si>
    <t>https://echa.europa.eu/nl/information-on-chemicals/biocidal-active-substances/-/disas/factsheet/1325/PT02</t>
  </si>
  <si>
    <t>100.071.808</t>
  </si>
  <si>
    <t>https://echa.europa.eu/nl/substance-information/-/substanceinfo/100.071.808</t>
  </si>
  <si>
    <t>Magnesium phosphide releasing phosphine</t>
  </si>
  <si>
    <t>235-023-7</t>
  </si>
  <si>
    <t>12057-74-8</t>
  </si>
  <si>
    <t>Decision (EU) 2021/1285</t>
  </si>
  <si>
    <t>http://eur-lex.europa.eu/legal-content/EN/ALL/?uri=CELEX:32021D1285</t>
  </si>
  <si>
    <t>EU-0005386-0000</t>
  </si>
  <si>
    <t>https://echa.europa.eu/nl/information-on-chemicals/biocidal-active-substances/-/disas/factsheet/42/PT18</t>
  </si>
  <si>
    <t>100.031.827</t>
  </si>
  <si>
    <t>https://echa.europa.eu/nl/substance-information/-/substanceinfo/100.031.827</t>
  </si>
  <si>
    <t>Malt, ext.</t>
  </si>
  <si>
    <t>232-310-9</t>
  </si>
  <si>
    <t>8002-48-0</t>
  </si>
  <si>
    <t>https://echa.europa.eu/nl/information-on-chemicals/biocidal-active-substances/-/disas/factsheet/2345/PT19</t>
  </si>
  <si>
    <t>100.029.371</t>
  </si>
  <si>
    <t>https://echa.europa.eu/nl/substance-information/-/substanceinfo/100.029.371</t>
  </si>
  <si>
    <t>Margosa extract from cold-pressed oil of the kernels of Azadirachta Indica extracted with super-critical carbon dioxide</t>
  </si>
  <si>
    <t>283-644-7</t>
  </si>
  <si>
    <t>84696-25-3</t>
  </si>
  <si>
    <t>https://echa.europa.eu/nl/information-on-chemicals/biocidal-active-substances/-/disas/factsheet/1469/PT18</t>
  </si>
  <si>
    <t>100.076.012</t>
  </si>
  <si>
    <t>https://echa.europa.eu/nl/substance-information/-/substanceinfo/100.076.012</t>
  </si>
  <si>
    <t xml:space="preserve">Commission Implementing Regulation (EU) 2017/2005 </t>
  </si>
  <si>
    <t>http://eur-lex.europa.eu/legal-content/EN/ALL/?uri=CELEX:32017R2005</t>
  </si>
  <si>
    <t>EU-0016706-0000</t>
  </si>
  <si>
    <t>https://echa.europa.eu/nl/information-on-chemicals/biocidal-active-substances/-/disas/factsheet/1469/PT19</t>
  </si>
  <si>
    <t>Margosa extract from the kernels of Azadirachta Indica extracted with water and further processed with organic solvents; margosa extract</t>
  </si>
  <si>
    <t>30/04/2024</t>
  </si>
  <si>
    <t>Directive 2012/15/EU</t>
  </si>
  <si>
    <t>http://eur-lex.europa.eu/legal-content/EN/ALL/?uri=CELEX:32012L0015</t>
  </si>
  <si>
    <t>EU-0005387-0000</t>
  </si>
  <si>
    <t>https://echa.europa.eu/nl/information-on-chemicals/biocidal-active-substances/-/disas/factsheet/43/PT18</t>
  </si>
  <si>
    <t>100.373.433</t>
  </si>
  <si>
    <t>https://echa.europa.eu/nl/substance-information/-/substanceinfo/100.373.433</t>
  </si>
  <si>
    <t>MBIT</t>
  </si>
  <si>
    <t>695-989-4</t>
  </si>
  <si>
    <t>2527-66-4</t>
  </si>
  <si>
    <t xml:space="preserve">Reg (EU) 2017/2327 </t>
  </si>
  <si>
    <t>http://eur-lex.europa.eu/legal-content/EN/ALL/?uri=CELEX:32017R2327</t>
  </si>
  <si>
    <t>EU-0017590-0000</t>
  </si>
  <si>
    <t>https://echa.europa.eu/nl/information-on-chemicals/biocidal-active-substances/-/disas/factsheet/1410/PT06</t>
  </si>
  <si>
    <t>100.225.087</t>
  </si>
  <si>
    <t>https://echa.europa.eu/nl/substance-information/-/substanceinfo/100.225.087</t>
  </si>
  <si>
    <t xml:space="preserve">Commission Implementing Decision (EU) 2017/1282 </t>
  </si>
  <si>
    <t>http://eur-lex.europa.eu/legal-content/EN/ALL/?uri=CELEX:32017D1282</t>
  </si>
  <si>
    <t>https://echa.europa.eu/nl/information-on-chemicals/biocidal-active-substances/-/disas/factsheet/1410/PT13</t>
  </si>
  <si>
    <t>Mecetronium ethyl sulphate (MES)</t>
  </si>
  <si>
    <t>221-106-5</t>
  </si>
  <si>
    <t>3006-10-8</t>
  </si>
  <si>
    <t>https://echa.europa.eu/nl/information-on-chemicals/biocidal-active-substances/-/disas/factsheet/1326/PT01</t>
  </si>
  <si>
    <t>100.019.188</t>
  </si>
  <si>
    <t>https://echa.europa.eu/nl/substance-information/-/substanceinfo/100.019.188</t>
  </si>
  <si>
    <t>Medetomidine</t>
  </si>
  <si>
    <t>811-718-6</t>
  </si>
  <si>
    <t>86347-14-0</t>
  </si>
  <si>
    <t>Decision (EU) 2022/1495</t>
  </si>
  <si>
    <t>http://eur-lex.europa.eu/legal-content/EN/ALL/?uri=CELEX:32022D1495</t>
  </si>
  <si>
    <t>EU-0012188-0000</t>
  </si>
  <si>
    <t>https://echa.europa.eu/nl/information-on-chemicals/biocidal-active-substances/-/disas/factsheet/1327/PT21</t>
  </si>
  <si>
    <t>100.242.450</t>
  </si>
  <si>
    <t>https://echa.europa.eu/nl/substance-information/-/substanceinfo/100.242.450</t>
  </si>
  <si>
    <t>Metam-sodium</t>
  </si>
  <si>
    <t>205-293-0</t>
  </si>
  <si>
    <t>137-42-8</t>
  </si>
  <si>
    <t>https://echa.europa.eu/nl/information-on-chemicals/biocidal-active-substances/-/disas/factsheet/1328/PT09</t>
  </si>
  <si>
    <t>100.004.812</t>
  </si>
  <si>
    <t>https://echa.europa.eu/nl/substance-information/-/substanceinfo/100.004.812</t>
  </si>
  <si>
    <t>https://echa.europa.eu/nl/information-on-chemicals/biocidal-active-substances/-/disas/factsheet/1328/PT11</t>
  </si>
  <si>
    <t>Methenamine 3-chloroallylochloride (CTAC)</t>
  </si>
  <si>
    <t>223-805-0</t>
  </si>
  <si>
    <t>4080-31-3</t>
  </si>
  <si>
    <t>https://echa.europa.eu/nl/information-on-chemicals/biocidal-active-substances/-/disas/factsheet/1411/PT06</t>
  </si>
  <si>
    <t>100.021.641</t>
  </si>
  <si>
    <t>https://echa.europa.eu/nl/substance-information/-/substanceinfo/100.021.641</t>
  </si>
  <si>
    <t>https://echa.europa.eu/nl/information-on-chemicals/biocidal-active-substances/-/disas/factsheet/1411/PT12</t>
  </si>
  <si>
    <t>https://echa.europa.eu/nl/information-on-chemicals/biocidal-active-substances/-/disas/factsheet/1411/PT13</t>
  </si>
  <si>
    <t>methyl nonyl ketone</t>
  </si>
  <si>
    <t>203-937-5</t>
  </si>
  <si>
    <t>112-12-9</t>
  </si>
  <si>
    <t>Directive 2012/14/EU</t>
  </si>
  <si>
    <t>http://eur-lex.europa.eu/legal-content/EN/ALL/?uri=CELEX:32012L0014</t>
  </si>
  <si>
    <t>EU-0005388-0000</t>
  </si>
  <si>
    <t>https://echa.europa.eu/nl/information-on-chemicals/biocidal-active-substances/-/disas/factsheet/44/PT19</t>
  </si>
  <si>
    <t>100.003.579</t>
  </si>
  <si>
    <t>https://echa.europa.eu/nl/substance-information/-/substanceinfo/100.003.579</t>
  </si>
  <si>
    <t>Methylene dithiocyanate</t>
  </si>
  <si>
    <t>228-652-3</t>
  </si>
  <si>
    <t>6317-18-6</t>
  </si>
  <si>
    <t>COMMISSION IMPLEMENTING DECISION (EU) 2022/2005</t>
  </si>
  <si>
    <t>http://eur-lex.europa.eu/legal-content/EN/ALL/?uri=CELEX:32022D2005</t>
  </si>
  <si>
    <t>https://echa.europa.eu/nl/information-on-chemicals/biocidal-active-substances/-/disas/factsheet/1329/PT12</t>
  </si>
  <si>
    <t>100.026.048</t>
  </si>
  <si>
    <t>https://echa.europa.eu/nl/substance-information/-/substanceinfo/100.026.048</t>
  </si>
  <si>
    <t>Metofluthrin</t>
  </si>
  <si>
    <t>01/05/2011</t>
  </si>
  <si>
    <t>31/10/2024</t>
  </si>
  <si>
    <t>Implementing Decision (EU) 2023/1086</t>
  </si>
  <si>
    <t>http://eur-lex.europa.eu/legal-content/EN/ALL/?uri=CELEX:32023D1086</t>
  </si>
  <si>
    <t>EU-0005389-0000</t>
  </si>
  <si>
    <t>https://echa.europa.eu/nl/information-on-chemicals/biocidal-active-substances/-/disas/factsheet/45/PT18</t>
  </si>
  <si>
    <t>100.373.674</t>
  </si>
  <si>
    <t>https://echa.europa.eu/nl/substance-information/-/substanceinfo/100.373.674</t>
  </si>
  <si>
    <t>COMMISSION IMPLEMENTING DECISION (EU) 2022/2326</t>
  </si>
  <si>
    <t>http://eur-lex.europa.eu/legal-content/EN/ALL/?uri=CELEX:32022D2326</t>
  </si>
  <si>
    <t>https://echa.europa.eu/nl/information-on-chemicals/biocidal-active-substances/-/disas/factsheet/45/PT19</t>
  </si>
  <si>
    <t>Mixture of cis- and trans-p-menthane-3,8 diol (Citriodiol)</t>
  </si>
  <si>
    <t>https://echa.europa.eu/nl/information-on-chemicals/biocidal-active-substances/-/disas/factsheet/1683/PT19</t>
  </si>
  <si>
    <t>Monochloramine generated from ammonia and a chlorine source</t>
  </si>
  <si>
    <t>https://echa.europa.eu/nl/information-on-chemicals/biocidal-active-substances/-/disas/factsheet/1482/PT05</t>
  </si>
  <si>
    <t>100.357.333</t>
  </si>
  <si>
    <t>https://echa.europa.eu/nl/substance-information/-/substanceinfo/100.357.333</t>
  </si>
  <si>
    <t>https://echa.europa.eu/nl/information-on-chemicals/biocidal-active-substances/-/disas/factsheet/1482/PT11</t>
  </si>
  <si>
    <t>Monochloramine generated from ammonium carbamate and a chlorine source</t>
  </si>
  <si>
    <t>https://echa.europa.eu/nl/information-on-chemicals/biocidal-active-substances/-/disas/factsheet/1483/PT06</t>
  </si>
  <si>
    <t>100.357.334</t>
  </si>
  <si>
    <t>https://echa.europa.eu/nl/substance-information/-/substanceinfo/100.357.334</t>
  </si>
  <si>
    <t>https://echa.europa.eu/nl/information-on-chemicals/biocidal-active-substances/-/disas/factsheet/1483/PT11</t>
  </si>
  <si>
    <t>https://echa.europa.eu/nl/information-on-chemicals/biocidal-active-substances/-/disas/factsheet/1483/PT12</t>
  </si>
  <si>
    <t>Monochloramine generated from ammonium chloride and a chlorine source</t>
  </si>
  <si>
    <t>https://echa.europa.eu/nl/information-on-chemicals/biocidal-active-substances/-/disas/factsheet/1583/PT11</t>
  </si>
  <si>
    <t>100.357.335</t>
  </si>
  <si>
    <t>https://echa.europa.eu/nl/substance-information/-/substanceinfo/100.357.335</t>
  </si>
  <si>
    <t>https://echa.europa.eu/nl/information-on-chemicals/biocidal-active-substances/-/disas/factsheet/1583/PT12</t>
  </si>
  <si>
    <t>Monochloramine generated from ammonium chloride and sodium hypochlorite</t>
  </si>
  <si>
    <t>https://echa.europa.eu/nl/information-on-chemicals/biocidal-active-substances/-/disas/factsheet/2251/PT11</t>
  </si>
  <si>
    <t>100.303.382</t>
  </si>
  <si>
    <t>https://echa.europa.eu/nl/substance-information/-/substanceinfo/100.303.382</t>
  </si>
  <si>
    <t>https://echa.europa.eu/nl/information-on-chemicals/biocidal-active-substances/-/disas/factsheet/2251/PT12</t>
  </si>
  <si>
    <t>Monochloramine generated from ammonium hydroxide and a chlorine source</t>
  </si>
  <si>
    <t>https://echa.europa.eu/nl/information-on-chemicals/biocidal-active-substances/-/disas/factsheet/1663/PT05</t>
  </si>
  <si>
    <t>100.357.445</t>
  </si>
  <si>
    <t>https://echa.europa.eu/nl/substance-information/-/substanceinfo/100.357.445</t>
  </si>
  <si>
    <t>Monochloramine generated from ammonium sulphate and a chlorine source</t>
  </si>
  <si>
    <t>https://echa.europa.eu/nl/information-on-chemicals/biocidal-active-substances/-/disas/factsheet/1242/PT11</t>
  </si>
  <si>
    <t>100.357.450</t>
  </si>
  <si>
    <t>https://echa.europa.eu/nl/substance-information/-/substanceinfo/100.357.450</t>
  </si>
  <si>
    <t>https://echa.europa.eu/nl/information-on-chemicals/biocidal-active-substances/-/disas/factsheet/1242/PT12</t>
  </si>
  <si>
    <t>Monochloramine generated from sodium hypochlorite and an ammonium source</t>
  </si>
  <si>
    <t>https://echa.europa.eu/nl/information-on-chemicals/biocidal-active-substances/-/disas/factsheet/1884/PT05</t>
  </si>
  <si>
    <t>100.357.446</t>
  </si>
  <si>
    <t>https://echa.europa.eu/nl/substance-information/-/substanceinfo/100.357.446</t>
  </si>
  <si>
    <t>Monolinuron</t>
  </si>
  <si>
    <t>217-129-5</t>
  </si>
  <si>
    <t>1746-81-2</t>
  </si>
  <si>
    <t>https://echa.europa.eu/nl/information-on-chemicals/biocidal-active-substances/-/disas/factsheet/1331/PT02</t>
  </si>
  <si>
    <t>100.015.572</t>
  </si>
  <si>
    <t>https://echa.europa.eu/nl/substance-information/-/substanceinfo/100.015.572</t>
  </si>
  <si>
    <t>N,N-diethyl-meta-toluamide</t>
  </si>
  <si>
    <t>205-149-7</t>
  </si>
  <si>
    <t>134-62-3</t>
  </si>
  <si>
    <t>01/08/2012</t>
  </si>
  <si>
    <t>Decision (EU) 2021/2146</t>
  </si>
  <si>
    <t>http://eur-lex.europa.eu/legal-content/EN/ALL/?uri=CELEX:32021D2146</t>
  </si>
  <si>
    <t>EU-0005366-0000</t>
  </si>
  <si>
    <t>https://echa.europa.eu/nl/information-on-chemicals/biocidal-active-substances/-/disas/factsheet/23/PT19</t>
  </si>
  <si>
    <t>100.004.682</t>
  </si>
  <si>
    <t>https://echa.europa.eu/nl/substance-information/-/substanceinfo/100.004.682</t>
  </si>
  <si>
    <t>N,N′-methylenebismorpholine (MBM)</t>
  </si>
  <si>
    <t>227-062-3</t>
  </si>
  <si>
    <t>5625-90-1</t>
  </si>
  <si>
    <t>31/03/2022</t>
  </si>
  <si>
    <t>Reg (EU) 2015/1981</t>
  </si>
  <si>
    <t>http://eur-lex.europa.eu/legal-content/EN/ALL/?uri=CELEX:32015R1981</t>
  </si>
  <si>
    <t>EU-0012187-0000</t>
  </si>
  <si>
    <t>https://echa.europa.eu/nl/information-on-chemicals/biocidal-active-substances/-/disas/factsheet/1333/PT06</t>
  </si>
  <si>
    <t>100.024.603</t>
  </si>
  <si>
    <t>https://echa.europa.eu/nl/substance-information/-/substanceinfo/100.024.603</t>
  </si>
  <si>
    <t>EU-0012192-0000</t>
  </si>
  <si>
    <t>https://echa.europa.eu/nl/information-on-chemicals/biocidal-active-substances/-/disas/factsheet/1333/PT13</t>
  </si>
  <si>
    <t>N-(3-aminopropyl)-N-dodecylpropane-1,3-diamine (Diamine)</t>
  </si>
  <si>
    <t>219-145-8</t>
  </si>
  <si>
    <t>2372-82-9</t>
  </si>
  <si>
    <t>https://echa.europa.eu/nl/information-on-chemicals/biocidal-active-substances/-/disas/factsheet/1332/PT02</t>
  </si>
  <si>
    <t>100.017.406</t>
  </si>
  <si>
    <t>https://echa.europa.eu/nl/substance-information/-/substanceinfo/100.017.406</t>
  </si>
  <si>
    <t>https://echa.europa.eu/nl/information-on-chemicals/biocidal-active-substances/-/disas/factsheet/1332/PT03</t>
  </si>
  <si>
    <t>https://echa.europa.eu/nl/information-on-chemicals/biocidal-active-substances/-/disas/factsheet/1332/PT04</t>
  </si>
  <si>
    <t>https://echa.europa.eu/nl/information-on-chemicals/biocidal-active-substances/-/disas/factsheet/1332/PT06</t>
  </si>
  <si>
    <t>Commission Implementing Decision (EU) 2022/986</t>
  </si>
  <si>
    <t>http://eur-lex.europa.eu/legal-content/EN/ALL/?uri=CELEX:32022D0986</t>
  </si>
  <si>
    <t>https://echa.europa.eu/nl/information-on-chemicals/biocidal-active-substances/-/disas/factsheet/1332/PT08</t>
  </si>
  <si>
    <t>https://echa.europa.eu/nl/information-on-chemicals/biocidal-active-substances/-/disas/factsheet/1332/PT11</t>
  </si>
  <si>
    <t>https://echa.europa.eu/nl/information-on-chemicals/biocidal-active-substances/-/disas/factsheet/1332/PT12</t>
  </si>
  <si>
    <t>https://echa.europa.eu/nl/information-on-chemicals/biocidal-active-substances/-/disas/factsheet/1332/PT13</t>
  </si>
  <si>
    <t>N-(Dichlorofluoromethylthio)-N′,N′- dimethyl-N-phenylsulfamide (Dichlofluanid)</t>
  </si>
  <si>
    <t>214-118-7</t>
  </si>
  <si>
    <t>1085-98-9</t>
  </si>
  <si>
    <t>https://echa.europa.eu/nl/information-on-chemicals/biocidal-active-substances/-/disas/factsheet/25/PT07</t>
  </si>
  <si>
    <t>100.012.835</t>
  </si>
  <si>
    <t>https://echa.europa.eu/nl/substance-information/-/substanceinfo/100.012.835</t>
  </si>
  <si>
    <t>01/03/2009</t>
  </si>
  <si>
    <t>28/02/2019</t>
  </si>
  <si>
    <t>Directive 2007/20/EC</t>
  </si>
  <si>
    <t>http://eur-lex.europa.eu/legal-content/EN/ALL/?uri=CELEX:32007L0020</t>
  </si>
  <si>
    <t>EU-0005368-0000</t>
  </si>
  <si>
    <t>https://echa.europa.eu/nl/information-on-chemicals/biocidal-active-substances/-/disas/factsheet/25/PT08</t>
  </si>
  <si>
    <t>Regulation (EU) 2017/796</t>
  </si>
  <si>
    <t>http://eur-lex.europa.eu/legal-content/EN/ALL/?uri=CELEX:32017R0796</t>
  </si>
  <si>
    <t>EU-0015374-0000</t>
  </si>
  <si>
    <t>https://echa.europa.eu/nl/information-on-chemicals/biocidal-active-substances/-/disas/factsheet/25/PT21</t>
  </si>
  <si>
    <t>N-(trichloromethylthio)phthalimide (Folpet)</t>
  </si>
  <si>
    <t>205-088-6</t>
  </si>
  <si>
    <t>133-07-3</t>
  </si>
  <si>
    <t>(EU)2015/1757</t>
  </si>
  <si>
    <t>http://eur-lex.europa.eu/legal-content/EN/ALL/?uri=CELEX:32015R1757</t>
  </si>
  <si>
    <t>EU-0012171-0000</t>
  </si>
  <si>
    <t>https://echa.europa.eu/nl/information-on-chemicals/biocidal-active-substances/-/disas/factsheet/1305/PT06</t>
  </si>
  <si>
    <t>100.004.627</t>
  </si>
  <si>
    <t>https://echa.europa.eu/nl/substance-information/-/substanceinfo/100.004.627</t>
  </si>
  <si>
    <t>(EU)2015/1758</t>
  </si>
  <si>
    <t>http://eur-lex.europa.eu/legal-content/EN/ALL/?uri=CELEX:32015R1758</t>
  </si>
  <si>
    <t>EU-0012172-0000</t>
  </si>
  <si>
    <t>https://echa.europa.eu/nl/information-on-chemicals/biocidal-active-substances/-/disas/factsheet/1305/PT07</t>
  </si>
  <si>
    <t>EU-0012173-0000</t>
  </si>
  <si>
    <t>https://echa.europa.eu/nl/information-on-chemicals/biocidal-active-substances/-/disas/factsheet/1305/PT09</t>
  </si>
  <si>
    <t>N-cyclopropyl-1,3,5-triazine-2,4,6-triamine (Cyromazine)</t>
  </si>
  <si>
    <t>266-257-8</t>
  </si>
  <si>
    <t>66215-27-8</t>
  </si>
  <si>
    <t>Reg (EU)2016/1068</t>
  </si>
  <si>
    <t>http://eur-lex.europa.eu/legal-content/EN/ALL/?uri=CELEX:32016R1068</t>
  </si>
  <si>
    <t>EU-0013638-0000</t>
  </si>
  <si>
    <t>https://echa.europa.eu/nl/information-on-chemicals/biocidal-active-substances/-/disas/factsheet/1334/PT18</t>
  </si>
  <si>
    <t>100.060.215</t>
  </si>
  <si>
    <t>https://echa.europa.eu/nl/substance-information/-/substanceinfo/100.060.215</t>
  </si>
  <si>
    <t>N-Didecyl-N-dipolyethoxyammonium borate/Didecylpolyoxethylammonium borate (Polymeric betaine)</t>
  </si>
  <si>
    <t>695-923-4</t>
  </si>
  <si>
    <t>214710-34-6</t>
  </si>
  <si>
    <t>https://echa.europa.eu/nl/information-on-chemicals/biocidal-active-substances/-/disas/factsheet/1335/PT08</t>
  </si>
  <si>
    <t>100.224.750</t>
  </si>
  <si>
    <t>https://echa.europa.eu/nl/substance-information/-/substanceinfo/100.224.750</t>
  </si>
  <si>
    <t>Nitrogen</t>
  </si>
  <si>
    <t>231-783-9</t>
  </si>
  <si>
    <t>7727-37-9</t>
  </si>
  <si>
    <t>Directive 2009/89/EC</t>
  </si>
  <si>
    <t>http://eur-lex.europa.eu/legal-content/EN/ALL/?uri=CELEX:32009L0089</t>
  </si>
  <si>
    <t>EU-0005390-0000</t>
  </si>
  <si>
    <t>https://echa.europa.eu/nl/information-on-chemicals/biocidal-active-substances/-/disas/factsheet/46/PT18</t>
  </si>
  <si>
    <t>100.028.895</t>
  </si>
  <si>
    <t>https://echa.europa.eu/nl/substance-information/-/substanceinfo/100.028.895</t>
  </si>
  <si>
    <t>EU-0012349-0000</t>
  </si>
  <si>
    <t>https://echa.europa.eu/nl/information-on-chemicals/biocidal-active-substances/-/disas/factsheet/46/null</t>
  </si>
  <si>
    <t>Nitrogen generated from ambient air</t>
  </si>
  <si>
    <t>https://echa.europa.eu/nl/information-on-chemicals/biocidal-active-substances/-/disas/factsheet/2443/null</t>
  </si>
  <si>
    <t>100.355.950</t>
  </si>
  <si>
    <t>https://echa.europa.eu/nl/substance-information/-/substanceinfo/100.355.950</t>
  </si>
  <si>
    <t>Nonanoic acid, Pelargonic acid</t>
  </si>
  <si>
    <t>203-931-2</t>
  </si>
  <si>
    <t>112-05-0</t>
  </si>
  <si>
    <t>01/10/2015</t>
  </si>
  <si>
    <t>30/09/2025</t>
  </si>
  <si>
    <t>Regulation (EU) 1039/2013</t>
  </si>
  <si>
    <t>http://eur-lex.europa.eu/legal-content/EN/ALL/?uri=CELEX:32013R1039</t>
  </si>
  <si>
    <t>EU-0005392-0000</t>
  </si>
  <si>
    <t>https://echa.europa.eu/nl/information-on-chemicals/biocidal-active-substances/-/disas/factsheet/47/PT02</t>
  </si>
  <si>
    <t>100.003.574</t>
  </si>
  <si>
    <t>https://echa.europa.eu/nl/substance-information/-/substanceinfo/100.003.574</t>
  </si>
  <si>
    <t>https://echa.europa.eu/nl/information-on-chemicals/biocidal-active-substances/-/disas/factsheet/47/PT10</t>
  </si>
  <si>
    <t>Directive 2011/13/EU</t>
  </si>
  <si>
    <t>http://eur-lex.europa.eu/legal-content/EN/ALL/?uri=CELEX:32011L0013</t>
  </si>
  <si>
    <t>EU-0005391-0000</t>
  </si>
  <si>
    <t>https://echa.europa.eu/nl/information-on-chemicals/biocidal-active-substances/-/disas/factsheet/47/PT19</t>
  </si>
  <si>
    <t>N′-tert-butyl-N-cyclopropyl-6-(methylthio)-1,3,5-triazine-2,4-diamine (Cybutryne)</t>
  </si>
  <si>
    <t>248-872-3</t>
  </si>
  <si>
    <t>28159-98-0</t>
  </si>
  <si>
    <t>(EU) 2016/107</t>
  </si>
  <si>
    <t>http://eur-lex.europa.eu/legal-content/EN/ALL/?uri=CELEX:32016D0107</t>
  </si>
  <si>
    <t>https://echa.europa.eu/nl/information-on-chemicals/biocidal-active-substances/-/disas/factsheet/1281/PT21</t>
  </si>
  <si>
    <t>100.044.415</t>
  </si>
  <si>
    <t>https://echa.europa.eu/nl/substance-information/-/substanceinfo/100.044.415</t>
  </si>
  <si>
    <t>Oct-1-en-3-ol</t>
  </si>
  <si>
    <t>222-226-0</t>
  </si>
  <si>
    <t>3391-86-4</t>
  </si>
  <si>
    <t>EU-0012346-0000</t>
  </si>
  <si>
    <t>https://echa.europa.eu/nl/information-on-chemicals/biocidal-active-substances/-/disas/factsheet/1431/null</t>
  </si>
  <si>
    <t>100.020.206</t>
  </si>
  <si>
    <t>https://echa.europa.eu/nl/substance-information/-/substanceinfo/100.020.206</t>
  </si>
  <si>
    <t>Octanoic acid</t>
  </si>
  <si>
    <t>204-677-5</t>
  </si>
  <si>
    <t>124-07-2</t>
  </si>
  <si>
    <t>Regulation (EU) No 93/2014</t>
  </si>
  <si>
    <t>http://eur-lex.europa.eu/legal-content/EN/ALL/?uri=CELEX:32014R0093</t>
  </si>
  <si>
    <t>EU-0006493-0000</t>
  </si>
  <si>
    <t>https://echa.europa.eu/nl/information-on-chemicals/biocidal-active-substances/-/disas/factsheet/1336/PT04</t>
  </si>
  <si>
    <t>100.004.253</t>
  </si>
  <si>
    <t>https://echa.europa.eu/nl/substance-information/-/substanceinfo/100.004.253</t>
  </si>
  <si>
    <t>EU-0006494-0000</t>
  </si>
  <si>
    <t>https://echa.europa.eu/nl/information-on-chemicals/biocidal-active-substances/-/disas/factsheet/1336/PT18</t>
  </si>
  <si>
    <t>orange, sweet, ext.</t>
  </si>
  <si>
    <t>232-433-8</t>
  </si>
  <si>
    <t>8028-48-6</t>
  </si>
  <si>
    <t>https://echa.europa.eu/nl/information-on-chemicals/biocidal-active-substances/-/disas/factsheet/2203/PT19</t>
  </si>
  <si>
    <t>100.029.480</t>
  </si>
  <si>
    <t>https://echa.europa.eu/nl/substance-information/-/substanceinfo/100.029.480</t>
  </si>
  <si>
    <t>Oxalonitrile</t>
  </si>
  <si>
    <t>207-306-5</t>
  </si>
  <si>
    <t>460-19-5</t>
  </si>
  <si>
    <t>https://echa.europa.eu/nl/information-on-chemicals/biocidal-active-substances/-/disas/factsheet/2023/PT08</t>
  </si>
  <si>
    <t>100.006.643</t>
  </si>
  <si>
    <t>https://echa.europa.eu/nl/substance-information/-/substanceinfo/100.006.643</t>
  </si>
  <si>
    <t>Ozone generated from oxygen</t>
  </si>
  <si>
    <t>COMMISSION IMPLEMENTING REGULATION (EU) 2023/1078</t>
  </si>
  <si>
    <t>http://eur-lex.europa.eu/legal-content/EN/ALL/?uri=CELEX:32023R1078</t>
  </si>
  <si>
    <t>EU-0029722-0000</t>
  </si>
  <si>
    <t>https://echa.europa.eu/nl/information-on-chemicals/biocidal-active-substances/-/disas/factsheet/1783/PT02</t>
  </si>
  <si>
    <t>100.357.451</t>
  </si>
  <si>
    <t>https://echa.europa.eu/nl/substance-information/-/substanceinfo/100.357.451</t>
  </si>
  <si>
    <t>EU-0029723-0000</t>
  </si>
  <si>
    <t>https://echa.europa.eu/nl/information-on-chemicals/biocidal-active-substances/-/disas/factsheet/1783/PT04</t>
  </si>
  <si>
    <t>EU-0029724-0000</t>
  </si>
  <si>
    <t>https://echa.europa.eu/nl/information-on-chemicals/biocidal-active-substances/-/disas/factsheet/1783/PT05</t>
  </si>
  <si>
    <t>EU-0029725-0000</t>
  </si>
  <si>
    <t>https://echa.europa.eu/nl/information-on-chemicals/biocidal-active-substances/-/disas/factsheet/1783/PT11</t>
  </si>
  <si>
    <t>p-[(diiodomethyl)sulphonyl]toluene</t>
  </si>
  <si>
    <t>243-468-3</t>
  </si>
  <si>
    <t>20018-09-1</t>
  </si>
  <si>
    <t>Commission decision (participant withdrawal)</t>
  </si>
  <si>
    <t>https://echa.europa.eu/nl/information-on-chemicals/biocidal-active-substances/-/disas/factsheet/1338/PT06</t>
  </si>
  <si>
    <t>100.039.502</t>
  </si>
  <si>
    <t>https://echa.europa.eu/nl/substance-information/-/substanceinfo/100.039.502</t>
  </si>
  <si>
    <t>https://echa.europa.eu/nl/information-on-chemicals/biocidal-active-substances/-/disas/factsheet/1338/PT07</t>
  </si>
  <si>
    <t>https://echa.europa.eu/nl/information-on-chemicals/biocidal-active-substances/-/disas/factsheet/1338/PT09</t>
  </si>
  <si>
    <t>https://echa.europa.eu/nl/information-on-chemicals/biocidal-active-substances/-/disas/factsheet/1338/PT10</t>
  </si>
  <si>
    <t>peanut butter</t>
  </si>
  <si>
    <t>https://echa.europa.eu/nl/information-on-chemicals/biocidal-active-substances/-/disas/factsheet/2503/PT19</t>
  </si>
  <si>
    <t>100.371.393</t>
  </si>
  <si>
    <t>https://echa.europa.eu/nl/substance-information/-/substanceinfo/100.371.393</t>
  </si>
  <si>
    <t>Penflufen</t>
  </si>
  <si>
    <t>619-823-7</t>
  </si>
  <si>
    <t>494793-67-8</t>
  </si>
  <si>
    <t>01/02/2019</t>
  </si>
  <si>
    <t>31/01/2029</t>
  </si>
  <si>
    <t>Reg(EU) 2018/1131</t>
  </si>
  <si>
    <t>http://eur-lex.europa.eu/legal-content/EN/ALL/?uri=CELEX:32018R1131</t>
  </si>
  <si>
    <t>EU-0018399-0000</t>
  </si>
  <si>
    <t>https://echa.europa.eu/nl/information-on-chemicals/biocidal-active-substances/-/disas/factsheet/1452/PT08</t>
  </si>
  <si>
    <t>100.113.711</t>
  </si>
  <si>
    <t>https://echa.europa.eu/nl/substance-information/-/substanceinfo/100.113.711</t>
  </si>
  <si>
    <t>Pentapotassium bis(peroxymonosulphate) bis(sulphate)</t>
  </si>
  <si>
    <t>274-778-7</t>
  </si>
  <si>
    <t>70693-62-8</t>
  </si>
  <si>
    <t>Commission Implementing Regulation (EU) 2024/247</t>
  </si>
  <si>
    <t>http://eur-lex.europa.eu/legal-content/EN/ALL/?uri=CELEX:32024R0247</t>
  </si>
  <si>
    <t>EU-0031197-0000</t>
  </si>
  <si>
    <t>https://echa.europa.eu/nl/information-on-chemicals/biocidal-active-substances/-/disas/factsheet/1339/PT02</t>
  </si>
  <si>
    <t>100.067.959</t>
  </si>
  <si>
    <t>https://echa.europa.eu/nl/substance-information/-/substanceinfo/100.067.959</t>
  </si>
  <si>
    <t>EU-0031199-0000</t>
  </si>
  <si>
    <t>https://echa.europa.eu/nl/information-on-chemicals/biocidal-active-substances/-/disas/factsheet/1339/PT03</t>
  </si>
  <si>
    <t>EU-0031201-0000</t>
  </si>
  <si>
    <t>https://echa.europa.eu/nl/information-on-chemicals/biocidal-active-substances/-/disas/factsheet/1339/PT04</t>
  </si>
  <si>
    <t>EU-0031203-0000</t>
  </si>
  <si>
    <t>https://echa.europa.eu/nl/information-on-chemicals/biocidal-active-substances/-/disas/factsheet/1339/PT05</t>
  </si>
  <si>
    <t>Peppermint oil (Natural oil)</t>
  </si>
  <si>
    <t>616-900-7</t>
  </si>
  <si>
    <t>8006-90-4</t>
  </si>
  <si>
    <t>EU-0012345-0000</t>
  </si>
  <si>
    <t>https://echa.europa.eu/nl/information-on-chemicals/biocidal-active-substances/-/disas/factsheet/1430/null</t>
  </si>
  <si>
    <t>100.123.006</t>
  </si>
  <si>
    <t>https://echa.europa.eu/nl/substance-information/-/substanceinfo/100.123.006</t>
  </si>
  <si>
    <t>Peracetic acid</t>
  </si>
  <si>
    <t>201-186-8</t>
  </si>
  <si>
    <t>79-21-0</t>
  </si>
  <si>
    <t>01/10/2017</t>
  </si>
  <si>
    <t>30/09/2027</t>
  </si>
  <si>
    <t>Regulation (EU) 2016/672</t>
  </si>
  <si>
    <t>http://eur-lex.europa.eu/legal-content/EN/ALL/?uri=CELEX:32016R0672</t>
  </si>
  <si>
    <t>EU-0013634-0000</t>
  </si>
  <si>
    <t>https://echa.europa.eu/nl/information-on-chemicals/biocidal-active-substances/-/disas/factsheet/1340/PT01</t>
  </si>
  <si>
    <t>100.001.079</t>
  </si>
  <si>
    <t>https://echa.europa.eu/nl/substance-information/-/substanceinfo/100.001.079</t>
  </si>
  <si>
    <t>EU-0013629-0000</t>
  </si>
  <si>
    <t>https://echa.europa.eu/nl/information-on-chemicals/biocidal-active-substances/-/disas/factsheet/1340/PT02</t>
  </si>
  <si>
    <t>EU-0013625-0000</t>
  </si>
  <si>
    <t>https://echa.europa.eu/nl/information-on-chemicals/biocidal-active-substances/-/disas/factsheet/1340/PT03</t>
  </si>
  <si>
    <t>EU-0013627-0000</t>
  </si>
  <si>
    <t>https://echa.europa.eu/nl/information-on-chemicals/biocidal-active-substances/-/disas/factsheet/1340/PT04</t>
  </si>
  <si>
    <t>EU-0013626-0000</t>
  </si>
  <si>
    <t>https://echa.europa.eu/nl/information-on-chemicals/biocidal-active-substances/-/disas/factsheet/1340/PT05</t>
  </si>
  <si>
    <t>EU-0013628-0000</t>
  </si>
  <si>
    <t>https://echa.europa.eu/nl/information-on-chemicals/biocidal-active-substances/-/disas/factsheet/1340/PT06</t>
  </si>
  <si>
    <t>Regulation (EU)2016/2290</t>
  </si>
  <si>
    <t>http://eur-lex.europa.eu/legal-content/EN/ALL/?uri=CELEX:32016R2290</t>
  </si>
  <si>
    <t>EU-0016641-0000</t>
  </si>
  <si>
    <t>https://echa.europa.eu/nl/information-on-chemicals/biocidal-active-substances/-/disas/factsheet/1340/PT11</t>
  </si>
  <si>
    <t>EU-0016643-0000</t>
  </si>
  <si>
    <t>https://echa.europa.eu/nl/information-on-chemicals/biocidal-active-substances/-/disas/factsheet/1340/PT12</t>
  </si>
  <si>
    <t>Peracetic acid generated by perhydrolysis of N-acetylcaprolactam by hydrogen peroxide in alkaline conditions</t>
  </si>
  <si>
    <t>https://echa.europa.eu/nl/information-on-chemicals/biocidal-active-substances/-/disas/factsheet/87/PT02</t>
  </si>
  <si>
    <t>100.356.313</t>
  </si>
  <si>
    <t>https://echa.europa.eu/nl/substance-information/-/substanceinfo/100.356.313</t>
  </si>
  <si>
    <t>Peracetic acid generated from 1,3-diacetyloxypropan-2-yl acetate and hydrogen peroxide</t>
  </si>
  <si>
    <t>https://echa.europa.eu/nl/information-on-chemicals/biocidal-active-substances/-/disas/factsheet/1474/PT02</t>
  </si>
  <si>
    <t>100.356.315</t>
  </si>
  <si>
    <t>https://echa.europa.eu/nl/substance-information/-/substanceinfo/100.356.315</t>
  </si>
  <si>
    <t>https://echa.europa.eu/nl/information-on-chemicals/biocidal-active-substances/-/disas/factsheet/1474/PT04</t>
  </si>
  <si>
    <t>Peracetic acid generated from tetra-acetylethylenediamine (TAED) and sodium percarbonate</t>
  </si>
  <si>
    <t>https://echa.europa.eu/nl/information-on-chemicals/biocidal-active-substances/-/disas/factsheet/1461/PT01</t>
  </si>
  <si>
    <t>100.356.314</t>
  </si>
  <si>
    <t>https://echa.europa.eu/nl/substance-information/-/substanceinfo/100.356.314</t>
  </si>
  <si>
    <t>Reg (EU)2017/1276</t>
  </si>
  <si>
    <t>http://eur-lex.europa.eu/legal-content/EN/ALL/?uri=CELEX:32017R1276</t>
  </si>
  <si>
    <t>EU-0016098-0000</t>
  </si>
  <si>
    <t>https://echa.europa.eu/nl/information-on-chemicals/biocidal-active-substances/-/disas/factsheet/1461/PT02</t>
  </si>
  <si>
    <t>EU-0016100-0000</t>
  </si>
  <si>
    <t>https://echa.europa.eu/nl/information-on-chemicals/biocidal-active-substances/-/disas/factsheet/1461/PT03</t>
  </si>
  <si>
    <t>EU-0016102-0000</t>
  </si>
  <si>
    <t>https://echa.europa.eu/nl/information-on-chemicals/biocidal-active-substances/-/disas/factsheet/1461/PT04</t>
  </si>
  <si>
    <t>https://echa.europa.eu/nl/information-on-chemicals/biocidal-active-substances/-/disas/factsheet/1461/PT05</t>
  </si>
  <si>
    <t>https://echa.europa.eu/nl/information-on-chemicals/biocidal-active-substances/-/disas/factsheet/1461/PT06</t>
  </si>
  <si>
    <t>https://echa.europa.eu/nl/information-on-chemicals/biocidal-active-substances/-/disas/factsheet/1461/PT11</t>
  </si>
  <si>
    <t>https://echa.europa.eu/nl/information-on-chemicals/biocidal-active-substances/-/disas/factsheet/1461/PT12</t>
  </si>
  <si>
    <t>Peracetic acid generated from tetraacetylethylenediamine (TAED) and sodium perborate monohydrate</t>
  </si>
  <si>
    <t>https://echa.europa.eu/nl/information-on-chemicals/biocidal-active-substances/-/disas/factsheet/2252/PT03</t>
  </si>
  <si>
    <t>100.303.383</t>
  </si>
  <si>
    <t>https://echa.europa.eu/nl/substance-information/-/substanceinfo/100.303.383</t>
  </si>
  <si>
    <t>Peracetic acid generated from tetraacetylethylenediamine and hydrogen peroxide</t>
  </si>
  <si>
    <t>https://echa.europa.eu/nl/information-on-chemicals/biocidal-active-substances/-/disas/factsheet/86/PT02</t>
  </si>
  <si>
    <t>100.357.360</t>
  </si>
  <si>
    <t>https://echa.europa.eu/nl/substance-information/-/substanceinfo/100.357.360</t>
  </si>
  <si>
    <t>Performic acid generated from formic acid and hydrogen peroxide</t>
  </si>
  <si>
    <t>https://echa.europa.eu/nl/information-on-chemicals/biocidal-active-substances/-/disas/factsheet/1462/PT02</t>
  </si>
  <si>
    <t>100.242.239</t>
  </si>
  <si>
    <t>https://echa.europa.eu/nl/substance-information/-/substanceinfo/100.242.239</t>
  </si>
  <si>
    <t>https://echa.europa.eu/nl/information-on-chemicals/biocidal-active-substances/-/disas/factsheet/1462/PT03</t>
  </si>
  <si>
    <t>https://echa.europa.eu/nl/information-on-chemicals/biocidal-active-substances/-/disas/factsheet/1462/PT04</t>
  </si>
  <si>
    <t>https://echa.europa.eu/nl/information-on-chemicals/biocidal-active-substances/-/disas/factsheet/1462/PT05</t>
  </si>
  <si>
    <t>https://echa.europa.eu/nl/information-on-chemicals/biocidal-active-substances/-/disas/factsheet/1462/PT06</t>
  </si>
  <si>
    <t>https://echa.europa.eu/nl/information-on-chemicals/biocidal-active-substances/-/disas/factsheet/1462/PT11</t>
  </si>
  <si>
    <t>https://echa.europa.eu/nl/information-on-chemicals/biocidal-active-substances/-/disas/factsheet/1462/PT12</t>
  </si>
  <si>
    <t>Permethrin</t>
  </si>
  <si>
    <t>258-067-9</t>
  </si>
  <si>
    <t>52645-53-1</t>
  </si>
  <si>
    <t>01/05/2016</t>
  </si>
  <si>
    <t>30/04/2026</t>
  </si>
  <si>
    <t>(EU) No 1090/2014</t>
  </si>
  <si>
    <t>http://eur-lex.europa.eu/legal-content/EN/ALL/?uri=CELEX:32014R1090</t>
  </si>
  <si>
    <t>EU-0011681-0000</t>
  </si>
  <si>
    <t>https://echa.europa.eu/nl/information-on-chemicals/biocidal-active-substances/-/disas/factsheet/1342/PT08</t>
  </si>
  <si>
    <t>100.052.771</t>
  </si>
  <si>
    <t>https://echa.europa.eu/nl/substance-information/-/substanceinfo/100.052.771</t>
  </si>
  <si>
    <t>EU-0011682-0000</t>
  </si>
  <si>
    <t>https://echa.europa.eu/nl/information-on-chemicals/biocidal-active-substances/-/disas/factsheet/1342/PT18</t>
  </si>
  <si>
    <t>Peroxyoctanoic acid</t>
  </si>
  <si>
    <t>33734-57-5</t>
  </si>
  <si>
    <t>https://echa.europa.eu/nl/information-on-chemicals/biocidal-active-substances/-/disas/factsheet/1343/PT02</t>
  </si>
  <si>
    <t>100.104.228</t>
  </si>
  <si>
    <t>https://echa.europa.eu/nl/substance-information/-/substanceinfo/100.104.228</t>
  </si>
  <si>
    <t>https://echa.europa.eu/nl/information-on-chemicals/biocidal-active-substances/-/disas/factsheet/1343/PT03</t>
  </si>
  <si>
    <t>https://echa.europa.eu/nl/information-on-chemicals/biocidal-active-substances/-/disas/factsheet/1343/PT04</t>
  </si>
  <si>
    <t>Pine ext.</t>
  </si>
  <si>
    <t>304-455-9</t>
  </si>
  <si>
    <t>94266-48-5</t>
  </si>
  <si>
    <t>https://echa.europa.eu/nl/information-on-chemicals/biocidal-active-substances/-/disas/factsheet/1415/PT10</t>
  </si>
  <si>
    <t>100.094.917</t>
  </si>
  <si>
    <t>https://echa.europa.eu/nl/substance-information/-/substanceinfo/100.094.917</t>
  </si>
  <si>
    <t>Poly(oxy-1,2-ethanediyl), α-[2-(dide- cylmethylammonio)ethyl]- .omega.- hydroxy-, propanoate (salt) (Bardap 26)</t>
  </si>
  <si>
    <t>619-057-3</t>
  </si>
  <si>
    <t>94667-33-1</t>
  </si>
  <si>
    <t>https://echa.europa.eu/nl/information-on-chemicals/biocidal-active-substances/-/disas/factsheet/1346/PT02</t>
  </si>
  <si>
    <t>100.128.085</t>
  </si>
  <si>
    <t>https://echa.europa.eu/nl/substance-information/-/substanceinfo/100.128.085</t>
  </si>
  <si>
    <t>https://echa.europa.eu/nl/information-on-chemicals/biocidal-active-substances/-/disas/factsheet/1346/PT04</t>
  </si>
  <si>
    <t>https://echa.europa.eu/nl/information-on-chemicals/biocidal-active-substances/-/disas/factsheet/1346/PT08</t>
  </si>
  <si>
    <t>https://echa.europa.eu/nl/information-on-chemicals/biocidal-active-substances/-/disas/factsheet/1346/PT10</t>
  </si>
  <si>
    <t>polyhexamethylene biguanide hydrochloride with a mean number-average molecular weight (Mn) of 1415 and a mean polydispersity (PDI) of 4.7 (PHMB(1415;4.7))</t>
  </si>
  <si>
    <t>1802181-67-4</t>
  </si>
  <si>
    <t xml:space="preserve">Commission Implementing Decision (EU) 2018/619 </t>
  </si>
  <si>
    <t>http://eur-lex.europa.eu/legal-content/EN/ALL/?uri=CELEX:32018D0619</t>
  </si>
  <si>
    <t>https://echa.europa.eu/nl/information-on-chemicals/biocidal-active-substances/-/disas/factsheet/1466/PT01</t>
  </si>
  <si>
    <t>100.243.084</t>
  </si>
  <si>
    <t>https://echa.europa.eu/nl/substance-information/-/substanceinfo/100.243.084</t>
  </si>
  <si>
    <t>01/11/2019</t>
  </si>
  <si>
    <t xml:space="preserve">Commission Implementing Regulation (EU) 2018/613 </t>
  </si>
  <si>
    <t>http://eur-lex.europa.eu/legal-content/EN/ALL/?uri=CELEX:32018R0613</t>
  </si>
  <si>
    <t>EU-0018024-0000</t>
  </si>
  <si>
    <t>https://echa.europa.eu/nl/information-on-chemicals/biocidal-active-substances/-/disas/factsheet/1466/PT02</t>
  </si>
  <si>
    <t>https://echa.europa.eu/nl/information-on-chemicals/biocidal-active-substances/-/disas/factsheet/1466/PT03</t>
  </si>
  <si>
    <t>EU-0018018-0000</t>
  </si>
  <si>
    <t>https://echa.europa.eu/nl/information-on-chemicals/biocidal-active-substances/-/disas/factsheet/1466/PT04</t>
  </si>
  <si>
    <t>https://echa.europa.eu/nl/information-on-chemicals/biocidal-active-substances/-/disas/factsheet/1466/PT05</t>
  </si>
  <si>
    <t>https://echa.europa.eu/nl/information-on-chemicals/biocidal-active-substances/-/disas/factsheet/1466/PT06</t>
  </si>
  <si>
    <t>https://echa.europa.eu/nl/information-on-chemicals/biocidal-active-substances/-/disas/factsheet/1466/PT09</t>
  </si>
  <si>
    <t>https://echa.europa.eu/nl/information-on-chemicals/biocidal-active-substances/-/disas/factsheet/1466/PT11</t>
  </si>
  <si>
    <t>polyhexamethylene biguanide hydrochloride with a mean number-average molecular weight (Mn) of 1600 and a mean polydispersity (PDI) of 1.8 (PHMB(1600;1.8))</t>
  </si>
  <si>
    <t>608-042-7</t>
  </si>
  <si>
    <t>27083-27-8</t>
  </si>
  <si>
    <t>Dec (EU) 2016/109</t>
  </si>
  <si>
    <t>http://eur-lex.europa.eu/legal-content/EN/ALL/?uri=CELEX:32016D0109</t>
  </si>
  <si>
    <t>https://echa.europa.eu/nl/information-on-chemicals/biocidal-active-substances/-/disas/factsheet/1347/PT01</t>
  </si>
  <si>
    <t>100.124.672</t>
  </si>
  <si>
    <t>https://echa.europa.eu/nl/substance-information/-/substanceinfo/100.124.672</t>
  </si>
  <si>
    <t>Reg (EU) 2016/125</t>
  </si>
  <si>
    <t>http://eur-lex.europa.eu/legal-content/EN/ALL/?uri=CELEX:32016R0125</t>
  </si>
  <si>
    <t>EU-0014424-0000</t>
  </si>
  <si>
    <t>https://echa.europa.eu/nl/information-on-chemicals/biocidal-active-substances/-/disas/factsheet/1347/PT02</t>
  </si>
  <si>
    <t>EU-0014432-0000</t>
  </si>
  <si>
    <t>https://echa.europa.eu/nl/information-on-chemicals/biocidal-active-substances/-/disas/factsheet/1347/PT03</t>
  </si>
  <si>
    <t>(EU) 2016/124</t>
  </si>
  <si>
    <t>http://eur-lex.europa.eu/legal-content/EN/ALL/?uri=CELEX:32016R0124</t>
  </si>
  <si>
    <t>EU-0013631-0000</t>
  </si>
  <si>
    <t>https://echa.europa.eu/nl/information-on-chemicals/biocidal-active-substances/-/disas/factsheet/1347/PT04</t>
  </si>
  <si>
    <t>Decision (EU) 2017/802</t>
  </si>
  <si>
    <t>http://eur-lex.europa.eu/legal-content/EN/ALL/?uri=CELEX:32017D0802</t>
  </si>
  <si>
    <t>https://echa.europa.eu/nl/information-on-chemicals/biocidal-active-substances/-/disas/factsheet/1347/PT05</t>
  </si>
  <si>
    <t>https://echa.europa.eu/nl/information-on-chemicals/biocidal-active-substances/-/disas/factsheet/1347/PT06</t>
  </si>
  <si>
    <t>https://echa.europa.eu/nl/information-on-chemicals/biocidal-active-substances/-/disas/factsheet/1347/PT09</t>
  </si>
  <si>
    <t>EU-0014428-0000</t>
  </si>
  <si>
    <t>https://echa.europa.eu/nl/information-on-chemicals/biocidal-active-substances/-/disas/factsheet/1347/PT11</t>
  </si>
  <si>
    <t>Polymer of formaldehyde and acrolein</t>
  </si>
  <si>
    <t>686-836-2</t>
  </si>
  <si>
    <t>26781-23-7</t>
  </si>
  <si>
    <t>https://echa.europa.eu/nl/information-on-chemicals/biocidal-active-substances/-/disas/factsheet/1414/PT03</t>
  </si>
  <si>
    <t>100.212.742</t>
  </si>
  <si>
    <t>https://echa.europa.eu/nl/substance-information/-/substanceinfo/100.212.742</t>
  </si>
  <si>
    <t>Polymer of N-Methylmethanamine (EINECS 204-697-4 with (chloromethyl) oxirane (EINECS 203-439-8)/Polymeric quaternary ammonium chloride (PQ Polymer)</t>
  </si>
  <si>
    <t>607-843-9</t>
  </si>
  <si>
    <t>25988-97-0</t>
  </si>
  <si>
    <t>https://echa.europa.eu/nl/information-on-chemicals/biocidal-active-substances/-/disas/factsheet/1348/PT02</t>
  </si>
  <si>
    <t>100.109.354</t>
  </si>
  <si>
    <t>https://echa.europa.eu/nl/substance-information/-/substanceinfo/100.109.354</t>
  </si>
  <si>
    <t>https://echa.europa.eu/nl/information-on-chemicals/biocidal-active-substances/-/disas/factsheet/1348/PT11</t>
  </si>
  <si>
    <t>Polyvinylpyrrolidone iodine</t>
  </si>
  <si>
    <t>607-771-8</t>
  </si>
  <si>
    <t>25655-41-8</t>
  </si>
  <si>
    <t>EU-0006485-0000</t>
  </si>
  <si>
    <t>https://echa.europa.eu/nl/information-on-chemicals/biocidal-active-substances/-/disas/factsheet/1349/PT01</t>
  </si>
  <si>
    <t>100.110.412</t>
  </si>
  <si>
    <t>https://echa.europa.eu/nl/substance-information/-/substanceinfo/100.110.412</t>
  </si>
  <si>
    <t>EU-0006486-0000</t>
  </si>
  <si>
    <t>https://echa.europa.eu/nl/information-on-chemicals/biocidal-active-substances/-/disas/factsheet/1349/PT03</t>
  </si>
  <si>
    <t>EU-0006487-0000</t>
  </si>
  <si>
    <t>https://echa.europa.eu/nl/information-on-chemicals/biocidal-active-substances/-/disas/factsheet/1349/PT04</t>
  </si>
  <si>
    <t>EU-0006488-0000</t>
  </si>
  <si>
    <t>https://echa.europa.eu/nl/information-on-chemicals/biocidal-active-substances/-/disas/factsheet/1349/PT22</t>
  </si>
  <si>
    <t>Potassium (E,E)-hexa-2,4-dienoate (Potassium Sorbate)</t>
  </si>
  <si>
    <t>246-376-1</t>
  </si>
  <si>
    <t>24634-61-5</t>
  </si>
  <si>
    <t>(EU)2015/1729</t>
  </si>
  <si>
    <t>http://eur-lex.europa.eu/legal-content/EN/ALL/?uri=CELEX:32015R1729</t>
  </si>
  <si>
    <t>EU-0012197-0000</t>
  </si>
  <si>
    <t>https://echa.europa.eu/nl/information-on-chemicals/biocidal-active-substances/-/disas/factsheet/1350/PT08</t>
  </si>
  <si>
    <t>100.042.145</t>
  </si>
  <si>
    <t>https://echa.europa.eu/nl/substance-information/-/substanceinfo/100.042.145</t>
  </si>
  <si>
    <t>REGULATION (EU) 2021/807</t>
  </si>
  <si>
    <t>http://eur-lex.europa.eu/legal-content/EN/ALL/?uri=CELEX:32021R0807</t>
  </si>
  <si>
    <t>EU-0027590-0000</t>
  </si>
  <si>
    <t>https://echa.europa.eu/nl/information-on-chemicals/biocidal-active-substances/-/disas/factsheet/1350/null</t>
  </si>
  <si>
    <t>Potassium 2-biphenylate</t>
  </si>
  <si>
    <t>237-243-9</t>
  </si>
  <si>
    <t>13707-65-8</t>
  </si>
  <si>
    <t>https://echa.europa.eu/nl/information-on-chemicals/biocidal-active-substances/-/disas/factsheet/1351/PT06</t>
  </si>
  <si>
    <t>100.033.843</t>
  </si>
  <si>
    <t>https://echa.europa.eu/nl/substance-information/-/substanceinfo/100.033.843</t>
  </si>
  <si>
    <t>https://echa.europa.eu/nl/information-on-chemicals/biocidal-active-substances/-/disas/factsheet/1351/PT09</t>
  </si>
  <si>
    <t>https://echa.europa.eu/nl/information-on-chemicals/biocidal-active-substances/-/disas/factsheet/1351/PT10</t>
  </si>
  <si>
    <t>https://echa.europa.eu/nl/information-on-chemicals/biocidal-active-substances/-/disas/factsheet/1351/PT13</t>
  </si>
  <si>
    <t>Potassium dimethyldithiocarbamate</t>
  </si>
  <si>
    <t>204-875-1</t>
  </si>
  <si>
    <t>128-03-0</t>
  </si>
  <si>
    <t>https://echa.europa.eu/nl/information-on-chemicals/biocidal-active-substances/-/disas/factsheet/1352/PT09</t>
  </si>
  <si>
    <t>100.004.433</t>
  </si>
  <si>
    <t>https://echa.europa.eu/nl/substance-information/-/substanceinfo/100.004.433</t>
  </si>
  <si>
    <t>https://echa.europa.eu/nl/information-on-chemicals/biocidal-active-substances/-/disas/factsheet/1352/PT11</t>
  </si>
  <si>
    <t>https://echa.europa.eu/nl/information-on-chemicals/biocidal-active-substances/-/disas/factsheet/1352/PT12</t>
  </si>
  <si>
    <t>Powdered corn cob</t>
  </si>
  <si>
    <t>Directive 2013/44/EU</t>
  </si>
  <si>
    <t>http://eur-lex.europa.eu/legal-content/EN/ALL/?uri=CELEX:32013L0044</t>
  </si>
  <si>
    <t>EU-0005426-0000</t>
  </si>
  <si>
    <t>https://echa.europa.eu/nl/information-on-chemicals/biocidal-active-substances/-/disas/factsheet/1278/PT14</t>
  </si>
  <si>
    <t>100.240.911</t>
  </si>
  <si>
    <t>https://echa.europa.eu/nl/substance-information/-/substanceinfo/100.240.911</t>
  </si>
  <si>
    <t>Powdered egg</t>
  </si>
  <si>
    <t>Regulation (EU) 2019/1821</t>
  </si>
  <si>
    <t>http://eur-lex.europa.eu/legal-content/EN/ALL/?uri=CELEX:32019R1821</t>
  </si>
  <si>
    <t>EU-0025428-0000</t>
  </si>
  <si>
    <t>https://echa.europa.eu/nl/information-on-chemicals/biocidal-active-substances/-/disas/factsheet/2328/null</t>
  </si>
  <si>
    <t>100.316.320</t>
  </si>
  <si>
    <t>https://echa.europa.eu/nl/substance-information/-/substanceinfo/100.316.320</t>
  </si>
  <si>
    <t>Propan-1-ol</t>
  </si>
  <si>
    <t>200-746-9</t>
  </si>
  <si>
    <t>71-23-8</t>
  </si>
  <si>
    <t xml:space="preserve">Reg (EU) 2017/2001 </t>
  </si>
  <si>
    <t>http://eur-lex.europa.eu/legal-content/EN/ALL/?uri=CELEX:32017R2001</t>
  </si>
  <si>
    <t>EU-0018238-0000</t>
  </si>
  <si>
    <t>https://echa.europa.eu/nl/information-on-chemicals/biocidal-active-substances/-/disas/factsheet/1354/PT01</t>
  </si>
  <si>
    <t>100.000.679</t>
  </si>
  <si>
    <t>https://echa.europa.eu/nl/substance-information/-/substanceinfo/100.000.679</t>
  </si>
  <si>
    <t>EU-0018230-0000</t>
  </si>
  <si>
    <t>https://echa.europa.eu/nl/information-on-chemicals/biocidal-active-substances/-/disas/factsheet/1354/PT02</t>
  </si>
  <si>
    <t>EU-0018228-0000</t>
  </si>
  <si>
    <t>https://echa.europa.eu/nl/information-on-chemicals/biocidal-active-substances/-/disas/factsheet/1354/PT04</t>
  </si>
  <si>
    <t>Propan-2-ol</t>
  </si>
  <si>
    <t>200-661-7</t>
  </si>
  <si>
    <t>67-63-0</t>
  </si>
  <si>
    <t xml:space="preserve">(EU) 2015/407 </t>
  </si>
  <si>
    <t>http://eur-lex.europa.eu/legal-content/EN/ALL/?uri=CELEX:32015R0407</t>
  </si>
  <si>
    <t>EU-0012047-0000</t>
  </si>
  <si>
    <t>https://echa.europa.eu/nl/information-on-chemicals/biocidal-active-substances/-/disas/factsheet/1355/PT01</t>
  </si>
  <si>
    <t>100.000.601</t>
  </si>
  <si>
    <t>https://echa.europa.eu/nl/substance-information/-/substanceinfo/100.000.601</t>
  </si>
  <si>
    <t>EU-0012048-0000</t>
  </si>
  <si>
    <t>https://echa.europa.eu/nl/information-on-chemicals/biocidal-active-substances/-/disas/factsheet/1355/PT02</t>
  </si>
  <si>
    <t>EU-0012049-0000</t>
  </si>
  <si>
    <t>https://echa.europa.eu/nl/information-on-chemicals/biocidal-active-substances/-/disas/factsheet/1355/PT04</t>
  </si>
  <si>
    <t>Propionic acid</t>
  </si>
  <si>
    <t>201-176-3</t>
  </si>
  <si>
    <t>79-09-4</t>
  </si>
  <si>
    <t>EU-0012341-0000</t>
  </si>
  <si>
    <t>https://echa.europa.eu/nl/information-on-chemicals/biocidal-active-substances/-/disas/factsheet/1426/null</t>
  </si>
  <si>
    <t>100.001.070</t>
  </si>
  <si>
    <t>https://echa.europa.eu/nl/substance-information/-/substanceinfo/100.001.070</t>
  </si>
  <si>
    <t>Pyrethrins and Pyrethroids</t>
  </si>
  <si>
    <t>232-319-8</t>
  </si>
  <si>
    <t>8003-34-7</t>
  </si>
  <si>
    <t>https://echa.europa.eu/nl/information-on-chemicals/biocidal-active-substances/-/disas/factsheet/1356/PT18</t>
  </si>
  <si>
    <t>100.029.379</t>
  </si>
  <si>
    <t>https://echa.europa.eu/nl/substance-information/-/substanceinfo/100.029.379</t>
  </si>
  <si>
    <t>https://echa.europa.eu/nl/information-on-chemicals/biocidal-active-substances/-/disas/factsheet/1356/PT19</t>
  </si>
  <si>
    <t>Pyridine-2-thiol 1-oxide, sodium salt (Sodium pyrithione)</t>
  </si>
  <si>
    <t>223-296-5</t>
  </si>
  <si>
    <t>3811-73-2</t>
  </si>
  <si>
    <t>https://echa.europa.eu/nl/information-on-chemicals/biocidal-active-substances/-/disas/factsheet/1393/PT02</t>
  </si>
  <si>
    <t>100.021.179</t>
  </si>
  <si>
    <t>https://echa.europa.eu/nl/substance-information/-/substanceinfo/100.021.179</t>
  </si>
  <si>
    <t>https://echa.europa.eu/nl/information-on-chemicals/biocidal-active-substances/-/disas/factsheet/1393/PT03</t>
  </si>
  <si>
    <t>https://echa.europa.eu/nl/information-on-chemicals/biocidal-active-substances/-/disas/factsheet/1393/PT06</t>
  </si>
  <si>
    <t>https://echa.europa.eu/nl/information-on-chemicals/biocidal-active-substances/-/disas/factsheet/1393/PT07</t>
  </si>
  <si>
    <t>https://echa.europa.eu/nl/information-on-chemicals/biocidal-active-substances/-/disas/factsheet/1393/PT09</t>
  </si>
  <si>
    <t>https://echa.europa.eu/nl/information-on-chemicals/biocidal-active-substances/-/disas/factsheet/1393/PT10</t>
  </si>
  <si>
    <t>https://echa.europa.eu/nl/information-on-chemicals/biocidal-active-substances/-/disas/factsheet/1393/PT13</t>
  </si>
  <si>
    <t>pyriproxyfen</t>
  </si>
  <si>
    <t>429-800-1</t>
  </si>
  <si>
    <t>95737-68-1</t>
  </si>
  <si>
    <t>Directive 2013/5</t>
  </si>
  <si>
    <t>http://eur-lex.europa.eu/legal-content/EN/ALL/?uri=CELEX:32013L0005</t>
  </si>
  <si>
    <t>EU-0005413-0000</t>
  </si>
  <si>
    <t>https://echa.europa.eu/nl/information-on-chemicals/biocidal-active-substances/-/disas/factsheet/61/PT18</t>
  </si>
  <si>
    <t>100.102.814</t>
  </si>
  <si>
    <t>https://echa.europa.eu/nl/substance-information/-/substanceinfo/100.102.814</t>
  </si>
  <si>
    <t>Pyrithione zinc (Zinc pyrithione)</t>
  </si>
  <si>
    <t>236-671-3</t>
  </si>
  <si>
    <t>13463-41-7</t>
  </si>
  <si>
    <t>https://echa.europa.eu/nl/information-on-chemicals/biocidal-active-substances/-/disas/factsheet/1357/PT02</t>
  </si>
  <si>
    <t>100.033.324</t>
  </si>
  <si>
    <t>https://echa.europa.eu/nl/substance-information/-/substanceinfo/100.033.324</t>
  </si>
  <si>
    <t>https://echa.europa.eu/nl/information-on-chemicals/biocidal-active-substances/-/disas/factsheet/1357/PT06</t>
  </si>
  <si>
    <t>https://echa.europa.eu/nl/information-on-chemicals/biocidal-active-substances/-/disas/factsheet/1357/PT07</t>
  </si>
  <si>
    <t>https://echa.europa.eu/nl/information-on-chemicals/biocidal-active-substances/-/disas/factsheet/1357/PT09</t>
  </si>
  <si>
    <t>https://echa.europa.eu/nl/information-on-chemicals/biocidal-active-substances/-/disas/factsheet/1357/PT10</t>
  </si>
  <si>
    <t>https://echa.europa.eu/nl/information-on-chemicals/biocidal-active-substances/-/disas/factsheet/1357/PT21</t>
  </si>
  <si>
    <t>Pyrogenic, synthetic amorphous, nano, surface treated silicon dioxide</t>
  </si>
  <si>
    <t>272-697-1</t>
  </si>
  <si>
    <t>68909-20-6</t>
  </si>
  <si>
    <t>31/10/2028</t>
  </si>
  <si>
    <t>Regulation (EU) 2017/795</t>
  </si>
  <si>
    <t>http://eur-lex.europa.eu/legal-content/EN/ALL/?uri=CELEX:32017R0795</t>
  </si>
  <si>
    <t>EU-0015372-0000</t>
  </si>
  <si>
    <t>https://echa.europa.eu/nl/information-on-chemicals/biocidal-active-substances/-/disas/factsheet/1449/PT18</t>
  </si>
  <si>
    <t>100.066.069</t>
  </si>
  <si>
    <t>https://echa.europa.eu/nl/substance-information/-/substanceinfo/100.066.069</t>
  </si>
  <si>
    <t>Pythium oligandrum, Chromista - Stramenopila</t>
  </si>
  <si>
    <t>(EU)2015/1610</t>
  </si>
  <si>
    <t>http://eur-lex.europa.eu/legal-content/EN/ALL/?uri=CELEX:32015R1610</t>
  </si>
  <si>
    <t>EU-0012198-0000</t>
  </si>
  <si>
    <t>https://echa.europa.eu/nl/information-on-chemicals/biocidal-active-substances/-/disas/factsheet/1442/PT10</t>
  </si>
  <si>
    <t>100.240.916</t>
  </si>
  <si>
    <t>https://echa.europa.eu/nl/substance-information/-/substanceinfo/100.240.916</t>
  </si>
  <si>
    <t>Quaternary ammonium compounds, benzyl-C12-18-alkyldimethyl, salts with 1,2-benzisothiazol-3(2H)-one 1,1-dioxide</t>
  </si>
  <si>
    <t>273-545-7</t>
  </si>
  <si>
    <t>68989-01-5</t>
  </si>
  <si>
    <t>Malta</t>
  </si>
  <si>
    <t>https://echa.europa.eu/nl/information-on-chemicals/biocidal-active-substances/-/disas/factsheet/1368/PT02</t>
  </si>
  <si>
    <t>100.066.840</t>
  </si>
  <si>
    <t>https://echa.europa.eu/nl/substance-information/-/substanceinfo/100.066.840</t>
  </si>
  <si>
    <t>https://echa.europa.eu/nl/information-on-chemicals/biocidal-active-substances/-/disas/factsheet/1368/PT04</t>
  </si>
  <si>
    <t>Reaction mass of (6E)-N-(4-hydroxy-3-methoxy-2-methylphenyl)-8-methylnon-6-enamide and N-(4-hydroxy-3-methoxy-2-methylphenyl)-8-methylnonanamide</t>
  </si>
  <si>
    <t>https://echa.europa.eu/nl/information-on-chemicals/biocidal-active-substances/-/disas/factsheet/2347/PT19</t>
  </si>
  <si>
    <t>100.313.556</t>
  </si>
  <si>
    <t>https://echa.europa.eu/nl/substance-information/-/substanceinfo/100.313.556</t>
  </si>
  <si>
    <t>Reaction mass of 5-chloro-2-methyl-2h-isothiazol-3-one and 2-methyl-2h-isothiazol-3-one (3:1)</t>
  </si>
  <si>
    <t>611-341-5</t>
  </si>
  <si>
    <t>55965-84-9</t>
  </si>
  <si>
    <t>(EU)2016/131</t>
  </si>
  <si>
    <t>http://eur-lex.europa.eu/legal-content/EN/ALL/?uri=CELEX:32016R0131</t>
  </si>
  <si>
    <t>EU-0012191-0000</t>
  </si>
  <si>
    <t>https://echa.europa.eu/nl/information-on-chemicals/biocidal-active-substances/-/disas/factsheet/1373/PT02</t>
  </si>
  <si>
    <t>100.108.036</t>
  </si>
  <si>
    <t>https://echa.europa.eu/nl/substance-information/-/substanceinfo/100.108.036</t>
  </si>
  <si>
    <t>EU-0012190-0000</t>
  </si>
  <si>
    <t>https://echa.europa.eu/nl/information-on-chemicals/biocidal-active-substances/-/disas/factsheet/1373/PT04</t>
  </si>
  <si>
    <t>EU-0012193-0000</t>
  </si>
  <si>
    <t>https://echa.europa.eu/nl/information-on-chemicals/biocidal-active-substances/-/disas/factsheet/1373/PT06</t>
  </si>
  <si>
    <t>EU-0012194-0000</t>
  </si>
  <si>
    <t>https://echa.europa.eu/nl/information-on-chemicals/biocidal-active-substances/-/disas/factsheet/1373/PT11</t>
  </si>
  <si>
    <t>EU-0012195-0000</t>
  </si>
  <si>
    <t>https://echa.europa.eu/nl/information-on-chemicals/biocidal-active-substances/-/disas/factsheet/1373/PT12</t>
  </si>
  <si>
    <t>EU-0012196-0000</t>
  </si>
  <si>
    <t>https://echa.europa.eu/nl/information-on-chemicals/biocidal-active-substances/-/disas/factsheet/1373/PT13</t>
  </si>
  <si>
    <t>Reaction mass of chloromethyl hexyl cyanocarbonodithioimidate and bromomethyl hexyl cyanocarbonodithioimidate and dihexyl cyanocarbonodithioimidate</t>
  </si>
  <si>
    <t>https://echa.europa.eu/nl/information-on-chemicals/biocidal-active-substances/-/disas/factsheet/1623/PT09</t>
  </si>
  <si>
    <t>100.244.515</t>
  </si>
  <si>
    <t>https://echa.europa.eu/nl/substance-information/-/substanceinfo/100.244.515</t>
  </si>
  <si>
    <t>reaction mass of N,N-didecyl-N-(2-hydroxyethyl)-N-methylammonium propionate and N,N-didecyl-N-(2-(2-hydroxyethoxy)ethyl)-N-methylammonium propionate and N,N-didecyl-N-(2-(2-(2-hydroxyethoxy)ethoxy)ethyl)-N-methylammonium propionate</t>
  </si>
  <si>
    <t>Commission Implementing Regulation (EU) 2023/2089</t>
  </si>
  <si>
    <t>http://eur-lex.europa.eu/legal-content/EN/ALL/?uri=CELEX:32023R2089</t>
  </si>
  <si>
    <t>EU-0030031-0000</t>
  </si>
  <si>
    <t>https://echa.europa.eu/nl/information-on-chemicals/biocidal-active-substances/-/disas/factsheet/2483/PT02</t>
  </si>
  <si>
    <t>100.363.153</t>
  </si>
  <si>
    <t>https://echa.europa.eu/nl/substance-information/-/substanceinfo/100.363.153</t>
  </si>
  <si>
    <t>EU-0030033-0000</t>
  </si>
  <si>
    <t>https://echa.europa.eu/nl/information-on-chemicals/biocidal-active-substances/-/disas/factsheet/2483/PT04</t>
  </si>
  <si>
    <t>Reg (EU) 2016/1093</t>
  </si>
  <si>
    <t>http://eur-lex.europa.eu/legal-content/EN/ALL/?uri=CELEX:32016R1093</t>
  </si>
  <si>
    <t>EU-0013641-0000</t>
  </si>
  <si>
    <t>https://echa.europa.eu/nl/information-on-chemicals/biocidal-active-substances/-/disas/factsheet/2483/PT08</t>
  </si>
  <si>
    <t>https://echa.europa.eu/nl/information-on-chemicals/biocidal-active-substances/-/disas/factsheet/2483/PT10</t>
  </si>
  <si>
    <t>Reaction mass of peracetic acid and peroxyoctanoic acid</t>
  </si>
  <si>
    <t>01/04/2022</t>
  </si>
  <si>
    <t>31/03/2032</t>
  </si>
  <si>
    <t>Regulation (EU) 2020/1771</t>
  </si>
  <si>
    <t>http://eur-lex.europa.eu/legal-content/EN/ALL/?uri=CELEX:32020R1771</t>
  </si>
  <si>
    <t>EU-0023552-0000</t>
  </si>
  <si>
    <t>https://echa.europa.eu/nl/information-on-chemicals/biocidal-active-substances/-/disas/factsheet/2183/PT02</t>
  </si>
  <si>
    <t>100.283.857</t>
  </si>
  <si>
    <t>https://echa.europa.eu/nl/substance-information/-/substanceinfo/100.283.857</t>
  </si>
  <si>
    <t>EU-0023550-0000</t>
  </si>
  <si>
    <t>https://echa.europa.eu/nl/information-on-chemicals/biocidal-active-substances/-/disas/factsheet/2183/PT03</t>
  </si>
  <si>
    <t>EU-0023548-0000</t>
  </si>
  <si>
    <t>https://echa.europa.eu/nl/information-on-chemicals/biocidal-active-substances/-/disas/factsheet/2183/PT04</t>
  </si>
  <si>
    <t>Reaction mass of titanium dioxide and silver chloride</t>
  </si>
  <si>
    <t>944-224-5</t>
  </si>
  <si>
    <t>https://echa.europa.eu/nl/information-on-chemicals/biocidal-active-substances/-/disas/factsheet/1438/PT01</t>
  </si>
  <si>
    <t>100.245.131</t>
  </si>
  <si>
    <t>https://echa.europa.eu/nl/substance-information/-/substanceinfo/100.245.131</t>
  </si>
  <si>
    <t>https://echa.europa.eu/nl/information-on-chemicals/biocidal-active-substances/-/disas/factsheet/1438/PT02</t>
  </si>
  <si>
    <t>https://echa.europa.eu/nl/information-on-chemicals/biocidal-active-substances/-/disas/factsheet/1438/PT06</t>
  </si>
  <si>
    <t>https://echa.europa.eu/nl/information-on-chemicals/biocidal-active-substances/-/disas/factsheet/1438/PT07</t>
  </si>
  <si>
    <t>https://echa.europa.eu/nl/information-on-chemicals/biocidal-active-substances/-/disas/factsheet/1438/PT09</t>
  </si>
  <si>
    <t>https://echa.europa.eu/nl/information-on-chemicals/biocidal-active-substances/-/disas/factsheet/1438/PT10</t>
  </si>
  <si>
    <t>https://echa.europa.eu/nl/information-on-chemicals/biocidal-active-substances/-/disas/factsheet/1438/PT11</t>
  </si>
  <si>
    <t>Reaction products of 5,5-dimethylhydantoin, 5-ethyl-5-methylhydantoin with bromine and chlorine (DCDMH)</t>
  </si>
  <si>
    <t>https://echa.europa.eu/nl/information-on-chemicals/biocidal-active-substances/-/disas/factsheet/1221/PT11</t>
  </si>
  <si>
    <t>100.240.905</t>
  </si>
  <si>
    <t>https://echa.europa.eu/nl/substance-information/-/substanceinfo/100.240.905</t>
  </si>
  <si>
    <t>Reaction products of aluminium trihydroxide and hydrochloric acid and aluminium and water</t>
  </si>
  <si>
    <t>https://echa.europa.eu/nl/information-on-chemicals/biocidal-active-substances/-/disas/factsheet/2143/PT02</t>
  </si>
  <si>
    <t>100.281.577</t>
  </si>
  <si>
    <t>https://echa.europa.eu/nl/substance-information/-/substanceinfo/100.281.577</t>
  </si>
  <si>
    <t>Reaction products of: glutamic acid and N-(C12-C14-alkyl)propylenediamine (Glucoprotamin)</t>
  </si>
  <si>
    <t>403-950-8</t>
  </si>
  <si>
    <t>164907-72-6</t>
  </si>
  <si>
    <t>https://echa.europa.eu/nl/information-on-chemicals/biocidal-active-substances/-/disas/factsheet/1309/PT02</t>
  </si>
  <si>
    <t>100.100.563</t>
  </si>
  <si>
    <t>https://echa.europa.eu/nl/substance-information/-/substanceinfo/100.100.563</t>
  </si>
  <si>
    <t>https://echa.europa.eu/nl/information-on-chemicals/biocidal-active-substances/-/disas/factsheet/1309/PT04</t>
  </si>
  <si>
    <t>S-[(6-chloro-2-oxooxazolo[4,5-b]pyridin-3(2H)-yl)methyl] O,O-dimethylthiophosphate (Azamethiphos)</t>
  </si>
  <si>
    <t>252-626-0</t>
  </si>
  <si>
    <t>35575-96-3</t>
  </si>
  <si>
    <t>https://echa.europa.eu/nl/information-on-chemicals/biocidal-active-substances/-/disas/factsheet/1243/PT18</t>
  </si>
  <si>
    <t>100.047.827</t>
  </si>
  <si>
    <t>https://echa.europa.eu/nl/substance-information/-/substanceinfo/100.047.827</t>
  </si>
  <si>
    <t>S-Methoprene</t>
  </si>
  <si>
    <t>613-834-0</t>
  </si>
  <si>
    <t>65733-16-6</t>
  </si>
  <si>
    <t>Regulation (EU) 91/2014</t>
  </si>
  <si>
    <t>http://eur-lex.europa.eu/legal-content/EN/ALL/?uri=CELEX:32014R0091</t>
  </si>
  <si>
    <t>EU-0005719-0000</t>
  </si>
  <si>
    <t>https://echa.europa.eu/nl/information-on-chemicals/biocidal-active-substances/-/disas/factsheet/1386/PT18</t>
  </si>
  <si>
    <t>100.133.782</t>
  </si>
  <si>
    <t>https://echa.europa.eu/nl/substance-information/-/substanceinfo/100.133.782</t>
  </si>
  <si>
    <t>Saccharomyces cerevisiae (yeast)</t>
  </si>
  <si>
    <t>614-750-7</t>
  </si>
  <si>
    <t>68876-77-7</t>
  </si>
  <si>
    <t>Regulation (EU) 2019/1820</t>
  </si>
  <si>
    <t>http://eur-lex.europa.eu/legal-content/EN/ALL/?uri=CELEX:32019R1820</t>
  </si>
  <si>
    <t>EU-0025429-0000</t>
  </si>
  <si>
    <t>https://echa.europa.eu/nl/information-on-chemicals/biocidal-active-substances/-/disas/factsheet/2329/null</t>
  </si>
  <si>
    <t>100.110.647</t>
  </si>
  <si>
    <t>https://echa.europa.eu/nl/substance-information/-/substanceinfo/100.110.647</t>
  </si>
  <si>
    <t>Salicylic acid</t>
  </si>
  <si>
    <t>200-712-3</t>
  </si>
  <si>
    <t>69-72-7</t>
  </si>
  <si>
    <t>https://echa.europa.eu/nl/information-on-chemicals/biocidal-active-substances/-/disas/factsheet/1376/PT02</t>
  </si>
  <si>
    <t>100.000.648</t>
  </si>
  <si>
    <t>https://echa.europa.eu/nl/substance-information/-/substanceinfo/100.000.648</t>
  </si>
  <si>
    <t>https://echa.europa.eu/nl/information-on-chemicals/biocidal-active-substances/-/disas/factsheet/1376/PT03</t>
  </si>
  <si>
    <t>https://echa.europa.eu/nl/information-on-chemicals/biocidal-active-substances/-/disas/factsheet/1376/PT04</t>
  </si>
  <si>
    <t>sec-butyl 2-(2-hydroxyethyl)piperidine-1- carboxylate/Icaridine (Icaridine)</t>
  </si>
  <si>
    <t>423-210-8</t>
  </si>
  <si>
    <t>119515-38-7</t>
  </si>
  <si>
    <t>31/01/2032</t>
  </si>
  <si>
    <t>Regulation (EU) 2020/1086</t>
  </si>
  <si>
    <t>http://eur-lex.europa.eu/legal-content/EN/ALL/?uri=CELEX:32020R1086</t>
  </si>
  <si>
    <t>EU-0022124-0000</t>
  </si>
  <si>
    <t>https://echa.europa.eu/nl/information-on-chemicals/biocidal-active-substances/-/disas/factsheet/1316/PT19</t>
  </si>
  <si>
    <t>100.102.177</t>
  </si>
  <si>
    <t>https://echa.europa.eu/nl/substance-information/-/substanceinfo/100.102.177</t>
  </si>
  <si>
    <t>Silicic acid, aluminium magnesium sodium salt</t>
  </si>
  <si>
    <t>234-919-5</t>
  </si>
  <si>
    <t>12040-43-6</t>
  </si>
  <si>
    <t>https://echa.europa.eu/nl/information-on-chemicals/biocidal-active-substances/-/disas/factsheet/1418/PT18</t>
  </si>
  <si>
    <t>100.031.732</t>
  </si>
  <si>
    <t>https://echa.europa.eu/nl/substance-information/-/substanceinfo/100.031.732</t>
  </si>
  <si>
    <t>https://echa.europa.eu/nl/information-on-chemicals/biocidal-active-substances/-/disas/factsheet/1418/null</t>
  </si>
  <si>
    <t>Silicium dioxide (Silicium dioxide/Kieselguhr)</t>
  </si>
  <si>
    <t>612-383-7</t>
  </si>
  <si>
    <t>61790-53-2</t>
  </si>
  <si>
    <t>Regulation (EU) 2017/794</t>
  </si>
  <si>
    <t>http://eur-lex.europa.eu/legal-content/EN/ALL/?uri=CELEX:32017R0794</t>
  </si>
  <si>
    <t>EU-0015376-0000</t>
  </si>
  <si>
    <t>https://echa.europa.eu/nl/information-on-chemicals/biocidal-active-substances/-/disas/factsheet/1377/PT18</t>
  </si>
  <si>
    <t>100.122.196</t>
  </si>
  <si>
    <t>https://echa.europa.eu/nl/substance-information/-/substanceinfo/100.122.196</t>
  </si>
  <si>
    <t>Silver</t>
  </si>
  <si>
    <t>231-131-3</t>
  </si>
  <si>
    <t>7440-22-4</t>
  </si>
  <si>
    <t>https://echa.europa.eu/nl/information-on-chemicals/biocidal-active-substances/-/disas/factsheet/1379/PT02</t>
  </si>
  <si>
    <t>100.028.301</t>
  </si>
  <si>
    <t>https://echa.europa.eu/nl/substance-information/-/substanceinfo/100.028.301</t>
  </si>
  <si>
    <t>https://echa.europa.eu/nl/information-on-chemicals/biocidal-active-substances/-/disas/factsheet/1379/PT04</t>
  </si>
  <si>
    <t>https://echa.europa.eu/nl/information-on-chemicals/biocidal-active-substances/-/disas/factsheet/1379/PT05</t>
  </si>
  <si>
    <t>https://echa.europa.eu/nl/information-on-chemicals/biocidal-active-substances/-/disas/factsheet/1379/PT09</t>
  </si>
  <si>
    <t>https://echa.europa.eu/nl/information-on-chemicals/biocidal-active-substances/-/disas/factsheet/1379/PT11</t>
  </si>
  <si>
    <t>Silver adsorbed on silicon dioxide</t>
  </si>
  <si>
    <t>https://echa.europa.eu/nl/information-on-chemicals/biocidal-active-substances/-/disas/factsheet/1448/PT09</t>
  </si>
  <si>
    <t>100.240.921</t>
  </si>
  <si>
    <t>https://echa.europa.eu/nl/substance-information/-/substanceinfo/100.240.921</t>
  </si>
  <si>
    <t>Silver borophosphate glass</t>
  </si>
  <si>
    <t>https://echa.europa.eu/nl/information-on-chemicals/biocidal-active-substances/-/disas/factsheet/2224/PT02</t>
  </si>
  <si>
    <t>100.288.677</t>
  </si>
  <si>
    <t>https://echa.europa.eu/nl/substance-information/-/substanceinfo/100.288.677</t>
  </si>
  <si>
    <t>https://echa.europa.eu/nl/information-on-chemicals/biocidal-active-substances/-/disas/factsheet/2224/PT04</t>
  </si>
  <si>
    <t>https://echa.europa.eu/nl/information-on-chemicals/biocidal-active-substances/-/disas/factsheet/2224/PT07</t>
  </si>
  <si>
    <t>https://echa.europa.eu/nl/information-on-chemicals/biocidal-active-substances/-/disas/factsheet/2224/PT09</t>
  </si>
  <si>
    <t>Silver chloride</t>
  </si>
  <si>
    <t>232-033-3</t>
  </si>
  <si>
    <t>7783-90-6</t>
  </si>
  <si>
    <t>https://echa.europa.eu/nl/information-on-chemicals/biocidal-active-substances/-/disas/factsheet/1380/PT01</t>
  </si>
  <si>
    <t>100.029.121</t>
  </si>
  <si>
    <t>https://echa.europa.eu/nl/substance-information/-/substanceinfo/100.029.121</t>
  </si>
  <si>
    <t>https://echa.europa.eu/nl/information-on-chemicals/biocidal-active-substances/-/disas/factsheet/1380/PT02</t>
  </si>
  <si>
    <t>https://echa.europa.eu/nl/information-on-chemicals/biocidal-active-substances/-/disas/factsheet/1380/PT03</t>
  </si>
  <si>
    <t>https://echa.europa.eu/nl/information-on-chemicals/biocidal-active-substances/-/disas/factsheet/1380/PT04</t>
  </si>
  <si>
    <t>https://echa.europa.eu/nl/information-on-chemicals/biocidal-active-substances/-/disas/factsheet/1380/PT05</t>
  </si>
  <si>
    <t>https://echa.europa.eu/nl/information-on-chemicals/biocidal-active-substances/-/disas/factsheet/1380/PT06</t>
  </si>
  <si>
    <t>https://echa.europa.eu/nl/information-on-chemicals/biocidal-active-substances/-/disas/factsheet/1380/PT07</t>
  </si>
  <si>
    <t>https://echa.europa.eu/nl/information-on-chemicals/biocidal-active-substances/-/disas/factsheet/1380/PT09</t>
  </si>
  <si>
    <t>https://echa.europa.eu/nl/information-on-chemicals/biocidal-active-substances/-/disas/factsheet/1380/PT10</t>
  </si>
  <si>
    <t>https://echa.europa.eu/nl/information-on-chemicals/biocidal-active-substances/-/disas/factsheet/1380/PT11</t>
  </si>
  <si>
    <t>https://echa.europa.eu/nl/information-on-chemicals/biocidal-active-substances/-/disas/factsheet/1380/PT13</t>
  </si>
  <si>
    <t>Silver copper zeolite</t>
  </si>
  <si>
    <t>868-573-7</t>
  </si>
  <si>
    <t>130328-19-7</t>
  </si>
  <si>
    <t>Decision (EU) 2019/1973</t>
  </si>
  <si>
    <t>http://eur-lex.europa.eu/legal-content/EN/ALL/?uri=CELEX:32019D1973</t>
  </si>
  <si>
    <t>https://echa.europa.eu/nl/information-on-chemicals/biocidal-active-substances/-/disas/factsheet/1446/PT02</t>
  </si>
  <si>
    <t>100.240.919</t>
  </si>
  <si>
    <t>https://echa.europa.eu/nl/substance-information/-/substanceinfo/100.240.919</t>
  </si>
  <si>
    <t>Commission Implementing Decision (EU) 2023/2377</t>
  </si>
  <si>
    <t>http://eur-lex.europa.eu/legal-content/EN/ALL/?uri=CELEX:32023D2377</t>
  </si>
  <si>
    <t>https://echa.europa.eu/nl/information-on-chemicals/biocidal-active-substances/-/disas/factsheet/1446/PT04</t>
  </si>
  <si>
    <t>https://echa.europa.eu/nl/information-on-chemicals/biocidal-active-substances/-/disas/factsheet/1446/PT05</t>
  </si>
  <si>
    <t>https://echa.europa.eu/nl/information-on-chemicals/biocidal-active-substances/-/disas/factsheet/1446/PT07</t>
  </si>
  <si>
    <t>https://echa.europa.eu/nl/information-on-chemicals/biocidal-active-substances/-/disas/factsheet/1446/PT09</t>
  </si>
  <si>
    <t>Silver nitrate</t>
  </si>
  <si>
    <t>231-853-9</t>
  </si>
  <si>
    <t>https://echa.europa.eu/nl/information-on-chemicals/biocidal-active-substances/-/disas/factsheet/1381/PT01</t>
  </si>
  <si>
    <t>100.028.958</t>
  </si>
  <si>
    <t>https://echa.europa.eu/nl/substance-information/-/substanceinfo/100.028.958</t>
  </si>
  <si>
    <t>https://echa.europa.eu/nl/information-on-chemicals/biocidal-active-substances/-/disas/factsheet/1381/PT02</t>
  </si>
  <si>
    <t>https://echa.europa.eu/nl/information-on-chemicals/biocidal-active-substances/-/disas/factsheet/1381/PT03</t>
  </si>
  <si>
    <t>https://echa.europa.eu/nl/information-on-chemicals/biocidal-active-substances/-/disas/factsheet/1381/PT04</t>
  </si>
  <si>
    <t>https://echa.europa.eu/nl/information-on-chemicals/biocidal-active-substances/-/disas/factsheet/1381/PT05</t>
  </si>
  <si>
    <t>https://echa.europa.eu/nl/information-on-chemicals/biocidal-active-substances/-/disas/factsheet/1381/PT06</t>
  </si>
  <si>
    <t>COMMISSION IMPLEMENTING DECISION (EU) 2022/2570</t>
  </si>
  <si>
    <t>http://eur-lex.europa.eu/legal-content/EN/ALL/?uri=CELEX:32022D2570</t>
  </si>
  <si>
    <t>https://echa.europa.eu/nl/information-on-chemicals/biocidal-active-substances/-/disas/factsheet/1381/PT07</t>
  </si>
  <si>
    <t>https://echa.europa.eu/nl/information-on-chemicals/biocidal-active-substances/-/disas/factsheet/1381/PT09</t>
  </si>
  <si>
    <t>https://echa.europa.eu/nl/information-on-chemicals/biocidal-active-substances/-/disas/factsheet/1381/PT11</t>
  </si>
  <si>
    <t>Silver phosphate glass</t>
  </si>
  <si>
    <t>608-534-1</t>
  </si>
  <si>
    <t>308069-39-8</t>
  </si>
  <si>
    <t>https://echa.europa.eu/nl/information-on-chemicals/biocidal-active-substances/-/disas/factsheet/1441/PT02</t>
  </si>
  <si>
    <t>100.123.118</t>
  </si>
  <si>
    <t>https://echa.europa.eu/nl/substance-information/-/substanceinfo/100.123.118</t>
  </si>
  <si>
    <t>https://echa.europa.eu/nl/information-on-chemicals/biocidal-active-substances/-/disas/factsheet/1441/PT04</t>
  </si>
  <si>
    <t>https://echa.europa.eu/nl/information-on-chemicals/biocidal-active-substances/-/disas/factsheet/1441/PT07</t>
  </si>
  <si>
    <t>https://echa.europa.eu/nl/information-on-chemicals/biocidal-active-substances/-/disas/factsheet/1441/PT09</t>
  </si>
  <si>
    <t>silver phosphoborate glass</t>
  </si>
  <si>
    <t>https://echa.europa.eu/nl/information-on-chemicals/biocidal-active-substances/-/disas/factsheet/2223/PT02</t>
  </si>
  <si>
    <t>100.288.676</t>
  </si>
  <si>
    <t>https://echa.europa.eu/nl/substance-information/-/substanceinfo/100.288.676</t>
  </si>
  <si>
    <t>https://echa.europa.eu/nl/information-on-chemicals/biocidal-active-substances/-/disas/factsheet/2223/PT04</t>
  </si>
  <si>
    <t>https://echa.europa.eu/nl/information-on-chemicals/biocidal-active-substances/-/disas/factsheet/2223/PT07</t>
  </si>
  <si>
    <t>https://echa.europa.eu/nl/information-on-chemicals/biocidal-active-substances/-/disas/factsheet/2223/PT09</t>
  </si>
  <si>
    <t>Silver sodium hydrogen zirconium phosphate</t>
  </si>
  <si>
    <t>422-570-3</t>
  </si>
  <si>
    <t>265647-11-8</t>
  </si>
  <si>
    <t>https://echa.europa.eu/nl/information-on-chemicals/biocidal-active-substances/-/disas/factsheet/1382/PT01</t>
  </si>
  <si>
    <t>100.102.114</t>
  </si>
  <si>
    <t>https://echa.europa.eu/nl/substance-information/-/substanceinfo/100.102.114</t>
  </si>
  <si>
    <t xml:space="preserve">Decision (EU) 2019/1959 </t>
  </si>
  <si>
    <t>http://eur-lex.europa.eu/legal-content/EN/ALL/?uri=CELEX:32019D1959</t>
  </si>
  <si>
    <t>https://echa.europa.eu/nl/information-on-chemicals/biocidal-active-substances/-/disas/factsheet/1382/PT02</t>
  </si>
  <si>
    <t>Commission Implementing Decision (EU) 2023/2052</t>
  </si>
  <si>
    <t>http://eur-lex.europa.eu/legal-content/EN/ALL/?uri=CELEX:32023D2052</t>
  </si>
  <si>
    <t>https://echa.europa.eu/nl/information-on-chemicals/biocidal-active-substances/-/disas/factsheet/1382/PT04</t>
  </si>
  <si>
    <t>https://echa.europa.eu/nl/information-on-chemicals/biocidal-active-substances/-/disas/factsheet/1382/PT07</t>
  </si>
  <si>
    <t>https://echa.europa.eu/nl/information-on-chemicals/biocidal-active-substances/-/disas/factsheet/1382/PT09</t>
  </si>
  <si>
    <t>Silver zeolite</t>
  </si>
  <si>
    <t>620-078-5</t>
  </si>
  <si>
    <t>130328-18-6</t>
  </si>
  <si>
    <t>Decision (EU) 2019/1960</t>
  </si>
  <si>
    <t>http://eur-lex.europa.eu/legal-content/EN/ALL/?uri=CELEX:32019D1960</t>
  </si>
  <si>
    <t>https://echa.europa.eu/nl/information-on-chemicals/biocidal-active-substances/-/disas/factsheet/1447/PT02</t>
  </si>
  <si>
    <t>100.106.277</t>
  </si>
  <si>
    <t>https://echa.europa.eu/nl/substance-information/-/substanceinfo/100.106.277</t>
  </si>
  <si>
    <t>COMMISSION IMPLEMENTING DECISION (EU) 2023/2648</t>
  </si>
  <si>
    <t>http://eur-lex.europa.eu/legal-content/EN/ALL/?uri=CELEX:32023D2648</t>
  </si>
  <si>
    <t>https://echa.europa.eu/nl/information-on-chemicals/biocidal-active-substances/-/disas/factsheet/1447/PT04</t>
  </si>
  <si>
    <t>https://echa.europa.eu/nl/information-on-chemicals/biocidal-active-substances/-/disas/factsheet/1447/PT05</t>
  </si>
  <si>
    <t>https://echa.europa.eu/nl/information-on-chemicals/biocidal-active-substances/-/disas/factsheet/1447/PT07</t>
  </si>
  <si>
    <t>https://echa.europa.eu/nl/information-on-chemicals/biocidal-active-substances/-/disas/factsheet/1447/PT09</t>
  </si>
  <si>
    <t>Silver zinc zeolite</t>
  </si>
  <si>
    <t>603-404-0</t>
  </si>
  <si>
    <t>130328-20-0</t>
  </si>
  <si>
    <t>https://echa.europa.eu/nl/information-on-chemicals/biocidal-active-substances/-/disas/factsheet/1385/PT02</t>
  </si>
  <si>
    <t>100.118.718</t>
  </si>
  <si>
    <t>https://echa.europa.eu/nl/substance-information/-/substanceinfo/100.118.718</t>
  </si>
  <si>
    <t>COMMISSION IMPLEMENTING DECISION (EU) 2023/2622</t>
  </si>
  <si>
    <t>http://eur-lex.europa.eu/legal-content/EN/ALL/?uri=CELEX:32023D2622</t>
  </si>
  <si>
    <t>https://echa.europa.eu/nl/information-on-chemicals/biocidal-active-substances/-/disas/factsheet/1385/PT04</t>
  </si>
  <si>
    <t>https://echa.europa.eu/nl/information-on-chemicals/biocidal-active-substances/-/disas/factsheet/1385/PT05</t>
  </si>
  <si>
    <t>https://echa.europa.eu/nl/information-on-chemicals/biocidal-active-substances/-/disas/factsheet/1385/PT07</t>
  </si>
  <si>
    <t>https://echa.europa.eu/nl/information-on-chemicals/biocidal-active-substances/-/disas/factsheet/1385/PT09</t>
  </si>
  <si>
    <t>Silver, as a nanomaterial</t>
  </si>
  <si>
    <t>https://echa.europa.eu/nl/information-on-chemicals/biocidal-active-substances/-/disas/factsheet/1743/PT02</t>
  </si>
  <si>
    <t>https://echa.europa.eu/nl/information-on-chemicals/biocidal-active-substances/-/disas/factsheet/1743/PT04</t>
  </si>
  <si>
    <t>https://echa.europa.eu/nl/information-on-chemicals/biocidal-active-substances/-/disas/factsheet/1743/PT09</t>
  </si>
  <si>
    <t>Silver-polyethylenimine-chloride</t>
  </si>
  <si>
    <t>https://echa.europa.eu/nl/information-on-chemicals/biocidal-active-substances/-/disas/factsheet/2343/PT01</t>
  </si>
  <si>
    <t>100.313.338</t>
  </si>
  <si>
    <t>https://echa.europa.eu/nl/substance-information/-/substanceinfo/100.313.338</t>
  </si>
  <si>
    <t>https://echa.europa.eu/nl/information-on-chemicals/biocidal-active-substances/-/disas/factsheet/2343/PT02</t>
  </si>
  <si>
    <t>https://echa.europa.eu/nl/information-on-chemicals/biocidal-active-substances/-/disas/factsheet/2343/PT09</t>
  </si>
  <si>
    <t>Sodium 2-biphenylate</t>
  </si>
  <si>
    <t>205-055-6</t>
  </si>
  <si>
    <t>132-27-4</t>
  </si>
  <si>
    <t>https://echa.europa.eu/nl/information-on-chemicals/biocidal-active-substances/-/disas/factsheet/1387/PT01</t>
  </si>
  <si>
    <t>100.004.597</t>
  </si>
  <si>
    <t>https://echa.europa.eu/nl/substance-information/-/substanceinfo/100.004.597</t>
  </si>
  <si>
    <t>https://echa.europa.eu/nl/information-on-chemicals/biocidal-active-substances/-/disas/factsheet/1387/PT02</t>
  </si>
  <si>
    <t>https://echa.europa.eu/nl/information-on-chemicals/biocidal-active-substances/-/disas/factsheet/1387/PT03</t>
  </si>
  <si>
    <t>https://echa.europa.eu/nl/information-on-chemicals/biocidal-active-substances/-/disas/factsheet/1387/PT04</t>
  </si>
  <si>
    <t>https://echa.europa.eu/nl/information-on-chemicals/biocidal-active-substances/-/disas/factsheet/1387/PT06</t>
  </si>
  <si>
    <t>https://echa.europa.eu/nl/information-on-chemicals/biocidal-active-substances/-/disas/factsheet/1387/PT07</t>
  </si>
  <si>
    <t>https://echa.europa.eu/nl/information-on-chemicals/biocidal-active-substances/-/disas/factsheet/1387/PT09</t>
  </si>
  <si>
    <t>https://echa.europa.eu/nl/information-on-chemicals/biocidal-active-substances/-/disas/factsheet/1387/PT10</t>
  </si>
  <si>
    <t>https://echa.europa.eu/nl/information-on-chemicals/biocidal-active-substances/-/disas/factsheet/1387/PT13</t>
  </si>
  <si>
    <t>Sodium acetate</t>
  </si>
  <si>
    <t>204-823-8</t>
  </si>
  <si>
    <t>127-09-3</t>
  </si>
  <si>
    <t>EU-0012337-0000</t>
  </si>
  <si>
    <t>https://echa.europa.eu/nl/information-on-chemicals/biocidal-active-substances/-/disas/factsheet/1422/null</t>
  </si>
  <si>
    <t>100.004.386</t>
  </si>
  <si>
    <t>https://echa.europa.eu/nl/substance-information/-/substanceinfo/100.004.386</t>
  </si>
  <si>
    <t>Sodium Azide</t>
  </si>
  <si>
    <t>247-852-1</t>
  </si>
  <si>
    <t>26628-22-8</t>
  </si>
  <si>
    <t>https://echa.europa.eu/nl/information-on-chemicals/biocidal-active-substances/-/disas/factsheet/81/PT06</t>
  </si>
  <si>
    <t>100.043.487</t>
  </si>
  <si>
    <t>https://echa.europa.eu/nl/substance-information/-/substanceinfo/100.043.487</t>
  </si>
  <si>
    <t>Sodium benzoate</t>
  </si>
  <si>
    <t>208-534-8</t>
  </si>
  <si>
    <t>532-32-1</t>
  </si>
  <si>
    <t>EU-0012338-0000</t>
  </si>
  <si>
    <t>https://echa.europa.eu/nl/information-on-chemicals/biocidal-active-substances/-/disas/factsheet/1423/null</t>
  </si>
  <si>
    <t>100.007.760</t>
  </si>
  <si>
    <t>https://echa.europa.eu/nl/substance-information/-/substanceinfo/100.007.760</t>
  </si>
  <si>
    <t>Sodium bromide</t>
  </si>
  <si>
    <t>231-599-9</t>
  </si>
  <si>
    <t>7647-15-6</t>
  </si>
  <si>
    <t>https://echa.europa.eu/nl/information-on-chemicals/biocidal-active-substances/-/disas/factsheet/2246/PT02</t>
  </si>
  <si>
    <t>100.028.727</t>
  </si>
  <si>
    <t>https://echa.europa.eu/nl/substance-information/-/substanceinfo/100.028.727</t>
  </si>
  <si>
    <t>https://echa.europa.eu/nl/information-on-chemicals/biocidal-active-substances/-/disas/factsheet/2246/PT11</t>
  </si>
  <si>
    <t>https://echa.europa.eu/nl/information-on-chemicals/biocidal-active-substances/-/disas/factsheet/2246/PT12</t>
  </si>
  <si>
    <t>Sodium dichloroisocyanurate dihydrate</t>
  </si>
  <si>
    <t>220-767-7</t>
  </si>
  <si>
    <t>51580-86-0</t>
  </si>
  <si>
    <t>https://echa.europa.eu/nl/information-on-chemicals/biocidal-active-substances/-/disas/factsheet/1219/PT02</t>
  </si>
  <si>
    <t>100.106.495</t>
  </si>
  <si>
    <t>https://echa.europa.eu/nl/substance-information/-/substanceinfo/100.106.495</t>
  </si>
  <si>
    <t>https://echa.europa.eu/nl/information-on-chemicals/biocidal-active-substances/-/disas/factsheet/1219/PT03</t>
  </si>
  <si>
    <t>https://echa.europa.eu/nl/information-on-chemicals/biocidal-active-substances/-/disas/factsheet/1219/PT04</t>
  </si>
  <si>
    <t>https://echa.europa.eu/nl/information-on-chemicals/biocidal-active-substances/-/disas/factsheet/1219/PT05</t>
  </si>
  <si>
    <t>https://echa.europa.eu/nl/information-on-chemicals/biocidal-active-substances/-/disas/factsheet/1219/PT11</t>
  </si>
  <si>
    <t>Sodium dimethylarsinate (Sodium Cacodylate)</t>
  </si>
  <si>
    <t>204-708-2</t>
  </si>
  <si>
    <t>124-65-2</t>
  </si>
  <si>
    <t>https://echa.europa.eu/nl/information-on-chemicals/biocidal-active-substances/-/disas/factsheet/1389/PT18</t>
  </si>
  <si>
    <t>100.004.281</t>
  </si>
  <si>
    <t>https://echa.europa.eu/nl/substance-information/-/substanceinfo/100.004.281</t>
  </si>
  <si>
    <t>Sodium dimethyldithiocarbamate</t>
  </si>
  <si>
    <t>204-876-7</t>
  </si>
  <si>
    <t>https://echa.europa.eu/nl/information-on-chemicals/biocidal-active-substances/-/disas/factsheet/1390/PT09</t>
  </si>
  <si>
    <t>100.004.434</t>
  </si>
  <si>
    <t>https://echa.europa.eu/nl/substance-information/-/substanceinfo/100.004.434</t>
  </si>
  <si>
    <t>https://echa.europa.eu/nl/information-on-chemicals/biocidal-active-substances/-/disas/factsheet/1390/PT11</t>
  </si>
  <si>
    <t>https://echa.europa.eu/nl/information-on-chemicals/biocidal-active-substances/-/disas/factsheet/1390/PT12</t>
  </si>
  <si>
    <t>sodium hydrogensulfite released from sodium metabisulfite in aqueous solution</t>
  </si>
  <si>
    <t>231-673-0</t>
  </si>
  <si>
    <t>7681-57-4</t>
  </si>
  <si>
    <t>https://echa.europa.eu/nl/information-on-chemicals/biocidal-active-substances/-/disas/factsheet/2543/PT06</t>
  </si>
  <si>
    <t>100.028.794</t>
  </si>
  <si>
    <t>https://echa.europa.eu/nl/substance-information/-/substanceinfo/100.028.794</t>
  </si>
  <si>
    <t>Sodium N-(hydroxymethyl)glycinate</t>
  </si>
  <si>
    <t>274-357-8</t>
  </si>
  <si>
    <t>70161-44-3</t>
  </si>
  <si>
    <t>https://echa.europa.eu/nl/information-on-chemicals/biocidal-active-substances/-/disas/factsheet/1439/PT06</t>
  </si>
  <si>
    <t>100.067.576</t>
  </si>
  <si>
    <t>https://echa.europa.eu/nl/substance-information/-/substanceinfo/100.067.576</t>
  </si>
  <si>
    <t>Sodium p-chloro-m-cresolate</t>
  </si>
  <si>
    <t>239-825-8</t>
  </si>
  <si>
    <t>15733-22-9</t>
  </si>
  <si>
    <t>https://echa.europa.eu/nl/information-on-chemicals/biocidal-active-substances/-/disas/factsheet/1392/PT01</t>
  </si>
  <si>
    <t>100.036.190</t>
  </si>
  <si>
    <t>https://echa.europa.eu/nl/substance-information/-/substanceinfo/100.036.190</t>
  </si>
  <si>
    <t>https://echa.europa.eu/nl/information-on-chemicals/biocidal-active-substances/-/disas/factsheet/1392/PT02</t>
  </si>
  <si>
    <t>https://echa.europa.eu/nl/information-on-chemicals/biocidal-active-substances/-/disas/factsheet/1392/PT03</t>
  </si>
  <si>
    <t>https://echa.europa.eu/nl/information-on-chemicals/biocidal-active-substances/-/disas/factsheet/1392/PT06</t>
  </si>
  <si>
    <t>https://echa.europa.eu/nl/information-on-chemicals/biocidal-active-substances/-/disas/factsheet/1392/PT09</t>
  </si>
  <si>
    <t>https://echa.europa.eu/nl/information-on-chemicals/biocidal-active-substances/-/disas/factsheet/1392/PT13</t>
  </si>
  <si>
    <t>Spinosad</t>
  </si>
  <si>
    <t>434-300-1</t>
  </si>
  <si>
    <t>168316-95-8</t>
  </si>
  <si>
    <t>Decision (EU) 2022/1489</t>
  </si>
  <si>
    <t>http://eur-lex.europa.eu/legal-content/EN/ALL/?uri=CELEX:32022D1489</t>
  </si>
  <si>
    <t>EU-0005395-0000</t>
  </si>
  <si>
    <t>https://echa.europa.eu/nl/information-on-chemicals/biocidal-active-substances/-/disas/factsheet/49/PT18</t>
  </si>
  <si>
    <t>100.103.254</t>
  </si>
  <si>
    <t>https://echa.europa.eu/nl/substance-information/-/substanceinfo/100.103.254</t>
  </si>
  <si>
    <t>Sulfur dioxide</t>
  </si>
  <si>
    <t>231-195-2</t>
  </si>
  <si>
    <t>7446-09-5</t>
  </si>
  <si>
    <t>https://echa.europa.eu/nl/information-on-chemicals/biocidal-active-substances/-/disas/factsheet/2247/PT04</t>
  </si>
  <si>
    <t>100.028.359</t>
  </si>
  <si>
    <t>https://echa.europa.eu/nl/substance-information/-/substanceinfo/100.028.359</t>
  </si>
  <si>
    <t>Sulfur dioxide generated from sulfur by combustion</t>
  </si>
  <si>
    <t>01/10/2024</t>
  </si>
  <si>
    <t>30/09/2034</t>
  </si>
  <si>
    <t>COMMISSION IMPLEMENTING REGULATION (EU) 2023/2620</t>
  </si>
  <si>
    <t>http://eur-lex.europa.eu/legal-content/EN/ALL/?uri=CELEX:32023R2620</t>
  </si>
  <si>
    <t>EU-0029680-0000</t>
  </si>
  <si>
    <t>https://echa.europa.eu/nl/information-on-chemicals/biocidal-active-substances/-/disas/factsheet/1394/PT04</t>
  </si>
  <si>
    <t>100.357.431</t>
  </si>
  <si>
    <t>https://echa.europa.eu/nl/substance-information/-/substanceinfo/100.357.431</t>
  </si>
  <si>
    <t>sulfur dioxide released from sodium metabisulfite</t>
  </si>
  <si>
    <t>https://echa.europa.eu/nl/information-on-chemicals/biocidal-active-substances/-/disas/factsheet/1419/PT06</t>
  </si>
  <si>
    <t>100.393.721</t>
  </si>
  <si>
    <t>https://echa.europa.eu/nl/substance-information/-/substanceinfo/100.393.721</t>
  </si>
  <si>
    <t>01/08/2023</t>
  </si>
  <si>
    <t>31/07/2033</t>
  </si>
  <si>
    <t>COMMISSION IMPLEMENTING REGULATION (EU) 2023/1421</t>
  </si>
  <si>
    <t>http://eur-lex.europa.eu/legal-content/EN/ALL/?uri=CELEX:32023R1421</t>
  </si>
  <si>
    <t>EU-0003784-0000</t>
  </si>
  <si>
    <t>https://echa.europa.eu/nl/information-on-chemicals/biocidal-active-substances/-/disas/factsheet/1419/PT09</t>
  </si>
  <si>
    <t>sulfuryl fluoride</t>
  </si>
  <si>
    <t>220-281-5</t>
  </si>
  <si>
    <t>2699-79-8</t>
  </si>
  <si>
    <t>01/01/2009</t>
  </si>
  <si>
    <t>31/12/2024</t>
  </si>
  <si>
    <t>COMMISSION IMPLEMENTING DECISION (EU) 2023/2101</t>
  </si>
  <si>
    <t>http://eur-lex.europa.eu/legal-content/EN/ALL/?uri=CELEX:32023D2101</t>
  </si>
  <si>
    <t>EU-0005396-0000</t>
  </si>
  <si>
    <t>https://echa.europa.eu/nl/information-on-chemicals/biocidal-active-substances/-/disas/factsheet/50/PT08</t>
  </si>
  <si>
    <t>100.018.437</t>
  </si>
  <si>
    <t>https://echa.europa.eu/nl/substance-information/-/substanceinfo/100.018.437</t>
  </si>
  <si>
    <t>EU-0005397-0000</t>
  </si>
  <si>
    <t>https://echa.europa.eu/nl/information-on-chemicals/biocidal-active-substances/-/disas/factsheet/50/PT18</t>
  </si>
  <si>
    <t>Symclosene</t>
  </si>
  <si>
    <t>201-782-8</t>
  </si>
  <si>
    <t>87-90-1</t>
  </si>
  <si>
    <t>https://echa.europa.eu/nl/information-on-chemicals/biocidal-active-substances/-/disas/factsheet/1395/PT02</t>
  </si>
  <si>
    <t>100.001.621</t>
  </si>
  <si>
    <t>https://echa.europa.eu/nl/substance-information/-/substanceinfo/100.001.621</t>
  </si>
  <si>
    <t>https://echa.europa.eu/nl/information-on-chemicals/biocidal-active-substances/-/disas/factsheet/1395/PT03</t>
  </si>
  <si>
    <t>https://echa.europa.eu/nl/information-on-chemicals/biocidal-active-substances/-/disas/factsheet/1395/PT04</t>
  </si>
  <si>
    <t>https://echa.europa.eu/nl/information-on-chemicals/biocidal-active-substances/-/disas/factsheet/1395/PT05</t>
  </si>
  <si>
    <t>https://echa.europa.eu/nl/information-on-chemicals/biocidal-active-substances/-/disas/factsheet/1395/PT11</t>
  </si>
  <si>
    <t>https://echa.europa.eu/nl/information-on-chemicals/biocidal-active-substances/-/disas/factsheet/1395/PT12</t>
  </si>
  <si>
    <t>Synthetic amorphous silicon dioxide (nano)</t>
  </si>
  <si>
    <t>231-545-4</t>
  </si>
  <si>
    <t>112926-00-8</t>
  </si>
  <si>
    <t>Regulation (EU) 408/2014</t>
  </si>
  <si>
    <t>http://eur-lex.europa.eu/legal-content/EN/ALL/?uri=CELEX:32014R0408</t>
  </si>
  <si>
    <t>EU-0005716-0000</t>
  </si>
  <si>
    <t>https://echa.europa.eu/nl/information-on-chemicals/biocidal-active-substances/-/disas/factsheet/1378/PT18</t>
  </si>
  <si>
    <t>100.028.678</t>
  </si>
  <si>
    <t>https://echa.europa.eu/nl/substance-information/-/substanceinfo/100.028.678</t>
  </si>
  <si>
    <t>tebuconazole</t>
  </si>
  <si>
    <t>403-640-2</t>
  </si>
  <si>
    <t>107534-96-3</t>
  </si>
  <si>
    <t>Regulation (EU) 1038/2013</t>
  </si>
  <si>
    <t>http://eur-lex.europa.eu/legal-content/EN/ALL/?uri=CELEX:32013R1038</t>
  </si>
  <si>
    <t>EU-0005398-0000</t>
  </si>
  <si>
    <t>https://echa.europa.eu/nl/information-on-chemicals/biocidal-active-substances/-/disas/factsheet/51/PT07</t>
  </si>
  <si>
    <t>100.100.535</t>
  </si>
  <si>
    <t>https://echa.europa.eu/nl/substance-information/-/substanceinfo/100.100.535</t>
  </si>
  <si>
    <t>Decision (EU) 2022/1496</t>
  </si>
  <si>
    <t>http://eur-lex.europa.eu/legal-content/EN/ALL/?uri=CELEX:32022D1496</t>
  </si>
  <si>
    <t>EU-0005399-0000</t>
  </si>
  <si>
    <t>https://echa.europa.eu/nl/information-on-chemicals/biocidal-active-substances/-/disas/factsheet/51/PT08</t>
  </si>
  <si>
    <t>EU-0005400-0000</t>
  </si>
  <si>
    <t>https://echa.europa.eu/nl/information-on-chemicals/biocidal-active-substances/-/disas/factsheet/51/PT10</t>
  </si>
  <si>
    <t>Terbutryn</t>
  </si>
  <si>
    <t>212-950-5</t>
  </si>
  <si>
    <t>886-50-0</t>
  </si>
  <si>
    <t>https://echa.europa.eu/nl/information-on-chemicals/biocidal-active-substances/-/disas/factsheet/1396/PT07</t>
  </si>
  <si>
    <t>100.011.773</t>
  </si>
  <si>
    <t>https://echa.europa.eu/nl/substance-information/-/substanceinfo/100.011.773</t>
  </si>
  <si>
    <t>https://echa.europa.eu/nl/information-on-chemicals/biocidal-active-substances/-/disas/factsheet/1396/PT09</t>
  </si>
  <si>
    <t>https://echa.europa.eu/nl/information-on-chemicals/biocidal-active-substances/-/disas/factsheet/1396/PT10</t>
  </si>
  <si>
    <t>Tetrachlorodecaoxide complex (TCDO)</t>
  </si>
  <si>
    <t>420-970-2</t>
  </si>
  <si>
    <t>92047-76-2</t>
  </si>
  <si>
    <t>Reg (EU)2019/157</t>
  </si>
  <si>
    <t>http://eur-lex.europa.eu/legal-content/EN/ALL/?uri=CELEX:32019R0157</t>
  </si>
  <si>
    <t>https://echa.europa.eu/nl/information-on-chemicals/biocidal-active-substances/-/disas/factsheet/2248/PT02</t>
  </si>
  <si>
    <t>100.101.959</t>
  </si>
  <si>
    <t>https://echa.europa.eu/nl/substance-information/-/substanceinfo/100.101.959</t>
  </si>
  <si>
    <t>https://echa.europa.eu/nl/information-on-chemicals/biocidal-active-substances/-/disas/factsheet/2248/PT04</t>
  </si>
  <si>
    <t>Tetrahydro-1,3,4,6-tetrakis(hydroxymethyl)imidazo[4,5-d]imidazole-2,5 (1H,3H)-dione (TMAD)</t>
  </si>
  <si>
    <t>226-408-0</t>
  </si>
  <si>
    <t>5395-50-6</t>
  </si>
  <si>
    <t>https://echa.europa.eu/nl/information-on-chemicals/biocidal-active-substances/-/disas/factsheet/1398/PT02</t>
  </si>
  <si>
    <t>100.024.007</t>
  </si>
  <si>
    <t>https://echa.europa.eu/nl/substance-information/-/substanceinfo/100.024.007</t>
  </si>
  <si>
    <t>https://echa.europa.eu/nl/information-on-chemicals/biocidal-active-substances/-/disas/factsheet/1398/PT06</t>
  </si>
  <si>
    <t>https://echa.europa.eu/nl/information-on-chemicals/biocidal-active-substances/-/disas/factsheet/1398/PT11</t>
  </si>
  <si>
    <t>https://echa.europa.eu/nl/information-on-chemicals/biocidal-active-substances/-/disas/factsheet/1398/PT12</t>
  </si>
  <si>
    <t>https://echa.europa.eu/nl/information-on-chemicals/biocidal-active-substances/-/disas/factsheet/1398/PT13</t>
  </si>
  <si>
    <t>Tetrahydro-3,5-dimethyl-1,3,5-thiadia-zine-2-thione (Dazomet)</t>
  </si>
  <si>
    <t>208-576-7</t>
  </si>
  <si>
    <t>533-74-4</t>
  </si>
  <si>
    <t>https://echa.europa.eu/nl/information-on-chemicals/biocidal-active-substances/-/disas/factsheet/21/PT06</t>
  </si>
  <si>
    <t>100.007.798</t>
  </si>
  <si>
    <t>https://echa.europa.eu/nl/substance-information/-/substanceinfo/100.007.798</t>
  </si>
  <si>
    <t>Decision (EU) 2021/1289</t>
  </si>
  <si>
    <t>http://eur-lex.europa.eu/legal-content/EN/ALL/?uri=CELEX:32021D1289</t>
  </si>
  <si>
    <t>EU-0005364-0000</t>
  </si>
  <si>
    <t>https://echa.europa.eu/nl/information-on-chemicals/biocidal-active-substances/-/disas/factsheet/21/PT08</t>
  </si>
  <si>
    <t>https://echa.europa.eu/nl/information-on-chemicals/biocidal-active-substances/-/disas/factsheet/21/PT12</t>
  </si>
  <si>
    <t>Tetrakis(hydroxymethyl)phosphonium sulphate (2:1) (THPS)</t>
  </si>
  <si>
    <t>259-709-0</t>
  </si>
  <si>
    <t>55566-30-8</t>
  </si>
  <si>
    <t>https://echa.europa.eu/nl/information-on-chemicals/biocidal-active-substances/-/disas/factsheet/1399/PT02</t>
  </si>
  <si>
    <t>100.054.263</t>
  </si>
  <si>
    <t>https://echa.europa.eu/nl/substance-information/-/substanceinfo/100.054.263</t>
  </si>
  <si>
    <t>https://echa.europa.eu/nl/information-on-chemicals/biocidal-active-substances/-/disas/factsheet/1399/PT06</t>
  </si>
  <si>
    <t>https://echa.europa.eu/nl/information-on-chemicals/biocidal-active-substances/-/disas/factsheet/1399/PT11</t>
  </si>
  <si>
    <t>https://echa.europa.eu/nl/information-on-chemicals/biocidal-active-substances/-/disas/factsheet/1399/PT12</t>
  </si>
  <si>
    <t>Tetramethrin</t>
  </si>
  <si>
    <t>231-711-6</t>
  </si>
  <si>
    <t>7696-12-0</t>
  </si>
  <si>
    <t>https://echa.europa.eu/nl/information-on-chemicals/biocidal-active-substances/-/disas/factsheet/1400/PT18</t>
  </si>
  <si>
    <t>100.028.829</t>
  </si>
  <si>
    <t>https://echa.europa.eu/nl/substance-information/-/substanceinfo/100.028.829</t>
  </si>
  <si>
    <t>Thiacloprid</t>
  </si>
  <si>
    <t>601-147-9</t>
  </si>
  <si>
    <t>111988-49-9</t>
  </si>
  <si>
    <t>31/12/2019</t>
  </si>
  <si>
    <t>Directive 2009/88/EC</t>
  </si>
  <si>
    <t>http://eur-lex.europa.eu/legal-content/EN/ALL/?uri=CELEX:32009L0088</t>
  </si>
  <si>
    <t>EU-0005402-0000</t>
  </si>
  <si>
    <t>https://echa.europa.eu/nl/information-on-chemicals/biocidal-active-substances/-/disas/factsheet/53/PT08</t>
  </si>
  <si>
    <t>100.129.728</t>
  </si>
  <si>
    <t>https://echa.europa.eu/nl/substance-information/-/substanceinfo/100.129.728</t>
  </si>
  <si>
    <t>thiamethoxam</t>
  </si>
  <si>
    <t>428-650-4</t>
  </si>
  <si>
    <t>153719-23-4</t>
  </si>
  <si>
    <t>Directive 2008/77/EC</t>
  </si>
  <si>
    <t>http://eur-lex.europa.eu/legal-content/EN/ALL/?uri=CELEX:32008L0077</t>
  </si>
  <si>
    <t>EU-0005404-0000</t>
  </si>
  <si>
    <t>https://echa.europa.eu/nl/information-on-chemicals/biocidal-active-substances/-/disas/factsheet/54/PT08</t>
  </si>
  <si>
    <t>100.102.703</t>
  </si>
  <si>
    <t>https://echa.europa.eu/nl/substance-information/-/substanceinfo/100.102.703</t>
  </si>
  <si>
    <t>Directive 2013/3</t>
  </si>
  <si>
    <t>http://eur-lex.europa.eu/legal-content/EN/ALL/?uri=CELEX:32013L0003</t>
  </si>
  <si>
    <t>EU-0005403-0000</t>
  </si>
  <si>
    <t>https://echa.europa.eu/nl/information-on-chemicals/biocidal-active-substances/-/disas/factsheet/54/PT18</t>
  </si>
  <si>
    <t>Thiram</t>
  </si>
  <si>
    <t>205-286-2</t>
  </si>
  <si>
    <t>137-26-8</t>
  </si>
  <si>
    <t>https://echa.europa.eu/nl/information-on-chemicals/biocidal-active-substances/-/disas/factsheet/1401/PT09</t>
  </si>
  <si>
    <t>100.004.806</t>
  </si>
  <si>
    <t>https://echa.europa.eu/nl/substance-information/-/substanceinfo/100.004.806</t>
  </si>
  <si>
    <t>Tosylchloramide sodium (Tosylchloramide sodium - Chloramin T)</t>
  </si>
  <si>
    <t>204-854-7</t>
  </si>
  <si>
    <t>127-65-1</t>
  </si>
  <si>
    <t>https://echa.europa.eu/nl/information-on-chemicals/biocidal-active-substances/-/disas/factsheet/1264/PT02</t>
  </si>
  <si>
    <t>100.004.414</t>
  </si>
  <si>
    <t>https://echa.europa.eu/nl/substance-information/-/substanceinfo/100.004.414</t>
  </si>
  <si>
    <t>https://echa.europa.eu/nl/information-on-chemicals/biocidal-active-substances/-/disas/factsheet/1264/PT03</t>
  </si>
  <si>
    <t>https://echa.europa.eu/nl/information-on-chemicals/biocidal-active-substances/-/disas/factsheet/1264/PT04</t>
  </si>
  <si>
    <t>https://echa.europa.eu/nl/information-on-chemicals/biocidal-active-substances/-/disas/factsheet/1264/PT05</t>
  </si>
  <si>
    <t>Tralopyril</t>
  </si>
  <si>
    <t>602-784-5</t>
  </si>
  <si>
    <t>122454-29-9</t>
  </si>
  <si>
    <t>01/04/2015</t>
  </si>
  <si>
    <t>31/03/2025</t>
  </si>
  <si>
    <t>(EU) No 1091/2014</t>
  </si>
  <si>
    <t>http://eur-lex.europa.eu/legal-content/EN/ALL/?uri=CELEX:32014R1091</t>
  </si>
  <si>
    <t>EU-0011683-0000</t>
  </si>
  <si>
    <t>https://echa.europa.eu/nl/information-on-chemicals/biocidal-active-substances/-/disas/factsheet/1403/PT21</t>
  </si>
  <si>
    <t>100.125.440</t>
  </si>
  <si>
    <t>https://echa.europa.eu/nl/substance-information/-/substanceinfo/100.125.440</t>
  </si>
  <si>
    <t>Transfluthrin</t>
  </si>
  <si>
    <t>405-060-5</t>
  </si>
  <si>
    <t>118712-89-3</t>
  </si>
  <si>
    <t>Regulation (EU) 407/2014</t>
  </si>
  <si>
    <t>http://eur-lex.europa.eu/legal-content/EN/ALL/?uri=CELEX:32014R0407</t>
  </si>
  <si>
    <t>EU-0005717-0000</t>
  </si>
  <si>
    <t>https://echa.europa.eu/nl/information-on-chemicals/biocidal-active-substances/-/disas/factsheet/1404/PT18</t>
  </si>
  <si>
    <t>100.100.666</t>
  </si>
  <si>
    <t>https://echa.europa.eu/nl/substance-information/-/substanceinfo/100.100.666</t>
  </si>
  <si>
    <t>Trichoderma harzianum strain T-720</t>
  </si>
  <si>
    <t>918-879-2</t>
  </si>
  <si>
    <t xml:space="preserve">67892-31-3 </t>
  </si>
  <si>
    <t>https://echa.europa.eu/nl/information-on-chemicals/biocidal-active-substances/-/disas/factsheet/2063/PT08</t>
  </si>
  <si>
    <t>100.117.986</t>
  </si>
  <si>
    <t>https://echa.europa.eu/nl/substance-information/-/substanceinfo/100.117.986</t>
  </si>
  <si>
    <t>Triclosan</t>
  </si>
  <si>
    <t>222-182-2</t>
  </si>
  <si>
    <t>3380-34-5</t>
  </si>
  <si>
    <t>(EU) 2016/110</t>
  </si>
  <si>
    <t>http://eur-lex.europa.eu/legal-content/EN/ALL/?uri=CELEX:32016D0110</t>
  </si>
  <si>
    <t>https://echa.europa.eu/nl/information-on-chemicals/biocidal-active-substances/-/disas/factsheet/1406/PT01</t>
  </si>
  <si>
    <t>100.020.167</t>
  </si>
  <si>
    <t>https://echa.europa.eu/nl/substance-information/-/substanceinfo/100.020.167</t>
  </si>
  <si>
    <t>https://echa.europa.eu/nl/information-on-chemicals/biocidal-active-substances/-/disas/factsheet/1406/PT02</t>
  </si>
  <si>
    <t>https://echa.europa.eu/nl/information-on-chemicals/biocidal-active-substances/-/disas/factsheet/1406/PT07</t>
  </si>
  <si>
    <t>https://echa.europa.eu/nl/information-on-chemicals/biocidal-active-substances/-/disas/factsheet/1406/PT09</t>
  </si>
  <si>
    <t>trisodium orthophosphate</t>
  </si>
  <si>
    <t>231-509-8</t>
  </si>
  <si>
    <t>7601-54-9</t>
  </si>
  <si>
    <t>https://echa.europa.eu/nl/information-on-chemicals/biocidal-active-substances/-/disas/factsheet/1703/null</t>
  </si>
  <si>
    <t>100.028.645</t>
  </si>
  <si>
    <t>https://echa.europa.eu/nl/substance-information/-/substanceinfo/100.028.645</t>
  </si>
  <si>
    <t>Troclosene sodium</t>
  </si>
  <si>
    <t>2893-78-9</t>
  </si>
  <si>
    <t>https://echa.europa.eu/nl/information-on-chemicals/biocidal-active-substances/-/disas/factsheet/1408/PT02</t>
  </si>
  <si>
    <t>100.018.880</t>
  </si>
  <si>
    <t>https://echa.europa.eu/nl/substance-information/-/substanceinfo/100.018.880</t>
  </si>
  <si>
    <t>https://echa.europa.eu/nl/information-on-chemicals/biocidal-active-substances/-/disas/factsheet/1408/PT03</t>
  </si>
  <si>
    <t>https://echa.europa.eu/nl/information-on-chemicals/biocidal-active-substances/-/disas/factsheet/1408/PT04</t>
  </si>
  <si>
    <t>https://echa.europa.eu/nl/information-on-chemicals/biocidal-active-substances/-/disas/factsheet/1408/PT05</t>
  </si>
  <si>
    <t>https://echa.europa.eu/nl/information-on-chemicals/biocidal-active-substances/-/disas/factsheet/1408/PT11</t>
  </si>
  <si>
    <t>https://echa.europa.eu/nl/information-on-chemicals/biocidal-active-substances/-/disas/factsheet/1408/PT12</t>
  </si>
  <si>
    <t>Vinegar</t>
  </si>
  <si>
    <t>8028-52-2</t>
  </si>
  <si>
    <t>Regulation (EU) 2019/1819</t>
  </si>
  <si>
    <t>http://eur-lex.europa.eu/legal-content/EN/ALL/?uri=CELEX:32019R1819</t>
  </si>
  <si>
    <t>EU-0025423-0000</t>
  </si>
  <si>
    <t>https://echa.europa.eu/nl/information-on-chemicals/biocidal-active-substances/-/disas/factsheet/2323/null</t>
  </si>
  <si>
    <t>100.205.808</t>
  </si>
  <si>
    <t>https://echa.europa.eu/nl/substance-information/-/substanceinfo/100.205.808</t>
  </si>
  <si>
    <t>Warfarin</t>
  </si>
  <si>
    <t>201-377-6</t>
  </si>
  <si>
    <t>81-81-2</t>
  </si>
  <si>
    <t>Reg (EU) 2017/1376</t>
  </si>
  <si>
    <t>http://eur-lex.europa.eu/legal-content/EN/ALL/?uri=CELEX:32017R1376</t>
  </si>
  <si>
    <t>EU-0005406-0000</t>
  </si>
  <si>
    <t>https://echa.europa.eu/nl/information-on-chemicals/biocidal-active-substances/-/disas/factsheet/56/PT14</t>
  </si>
  <si>
    <t>100.001.253</t>
  </si>
  <si>
    <t>https://echa.europa.eu/nl/substance-information/-/substanceinfo/100.001.253</t>
  </si>
  <si>
    <t>Warfarin sodium</t>
  </si>
  <si>
    <t>204-929-4</t>
  </si>
  <si>
    <t>129-06-6</t>
  </si>
  <si>
    <t>Directive 2010/8/EU</t>
  </si>
  <si>
    <t>http://eur-lex.europa.eu/legal-content/EN/ALL/?uri=CELEX:32010L0008</t>
  </si>
  <si>
    <t>EU-0005407-0000</t>
  </si>
  <si>
    <t>https://echa.europa.eu/nl/information-on-chemicals/biocidal-active-substances/-/disas/factsheet/57/PT14</t>
  </si>
  <si>
    <t>100.004.483</t>
  </si>
  <si>
    <t>https://echa.europa.eu/nl/substance-information/-/substanceinfo/100.004.483</t>
  </si>
  <si>
    <t>Webbing clothes moths pheromone (Mixture)</t>
  </si>
  <si>
    <t>EU-0012347-0000</t>
  </si>
  <si>
    <t>https://echa.europa.eu/nl/information-on-chemicals/biocidal-active-substances/-/disas/factsheet/1432/null</t>
  </si>
  <si>
    <t>100.265.856</t>
  </si>
  <si>
    <t>https://echa.europa.eu/nl/substance-information/-/substanceinfo/100.265.856</t>
  </si>
  <si>
    <t>Willaertia subsp. magna, C2c.Maky</t>
  </si>
  <si>
    <t>Decision (EU) 2018/1985</t>
  </si>
  <si>
    <t>http://eur-lex.europa.eu/legal-content/EN/ALL/?uri=CELEX:32018D1985</t>
  </si>
  <si>
    <t>https://echa.europa.eu/nl/information-on-chemicals/biocidal-active-substances/-/disas/factsheet/1417/PT11</t>
  </si>
  <si>
    <t>100.240.913</t>
  </si>
  <si>
    <t>https://echa.europa.eu/nl/substance-information/-/substanceinfo/100.240.913</t>
  </si>
  <si>
    <t>https://echa.europa.eu/nl/information-on-chemicals/biocidal-active-substances/-/disas/factsheet/1417/PT12</t>
  </si>
  <si>
    <t>Wolbachia pipientis strain wPip</t>
  </si>
  <si>
    <t>https://echa.europa.eu/nl/information-on-chemicals/biocidal-active-substances/-/disas/factsheet/2383/null</t>
  </si>
  <si>
    <t>100.326.225</t>
  </si>
  <si>
    <t>https://echa.europa.eu/nl/substance-information/-/substanceinfo/100.326.225</t>
  </si>
  <si>
    <t>Zineb</t>
  </si>
  <si>
    <t>235-180-1</t>
  </si>
  <si>
    <t>12122-67-7</t>
  </si>
  <si>
    <t>Regulation (EU) 92/2014</t>
  </si>
  <si>
    <t>http://eur-lex.europa.eu/legal-content/EN/ALL/?uri=CELEX:32014R0092</t>
  </si>
  <si>
    <t>EU-0005720-0000</t>
  </si>
  <si>
    <t>https://echa.europa.eu/nl/information-on-chemicals/biocidal-active-substances/-/disas/factsheet/1409/PT21</t>
  </si>
  <si>
    <t>100.031.970</t>
  </si>
  <si>
    <t>https://echa.europa.eu/nl/substance-information/-/substanceinfo/100.031.970</t>
  </si>
  <si>
    <t>α-cyano-3-phenoxybenzyl2,2-dimethyl-3-(2-methylprop-1-enyl)cyclopropanecarboxylate (Cyphenothrin)</t>
  </si>
  <si>
    <t>254-484-5</t>
  </si>
  <si>
    <t>39515-40-7</t>
  </si>
  <si>
    <t>31/01/2030</t>
  </si>
  <si>
    <t>Reg (EU) 2018/1292</t>
  </si>
  <si>
    <t>http://eur-lex.europa.eu/legal-content/EN/ALL/?uri=CELEX:32018R1292</t>
  </si>
  <si>
    <t>EU-0018404-0000</t>
  </si>
  <si>
    <t>https://echa.europa.eu/nl/information-on-chemicals/biocidal-active-substances/-/disas/factsheet/1284/PT18</t>
  </si>
  <si>
    <t>100.049.513</t>
  </si>
  <si>
    <t>https://echa.europa.eu/nl/substance-information/-/substanceinfo/100.049.513</t>
  </si>
  <si>
    <t>α-cyano-4-fluoro-3-phenoxybenzyl3-(2,2-dichlorovinyl)-2,2-dimethylcyclo-propanecarboxylate (Cyfluthrin)</t>
  </si>
  <si>
    <t>269-855-7</t>
  </si>
  <si>
    <t>68359-37-5</t>
  </si>
  <si>
    <t>Regulation (EU) 2016/1937</t>
  </si>
  <si>
    <t>http://eur-lex.europa.eu/legal-content/EN/ALL/?uri=CELEX:32016R1937</t>
  </si>
  <si>
    <t>EU-0013643-0000</t>
  </si>
  <si>
    <t>https://echa.europa.eu/nl/information-on-chemicals/biocidal-active-substances/-/disas/factsheet/1282/PT18</t>
  </si>
  <si>
    <t>100.063.485</t>
  </si>
  <si>
    <t>https://echa.europa.eu/nl/substance-information/-/substanceinfo/100.063.485</t>
  </si>
  <si>
    <t>https://echa.europa.eu/de/information-on-chemicals/biocidal-active-substances/-/disas/factsheet/1282/PT18</t>
  </si>
  <si>
    <t>https://echa.europa.eu/de/substance-information/-/substanceinfo/100.063.485</t>
  </si>
  <si>
    <t>Candidate List of SVHC for authorisation</t>
  </si>
  <si>
    <t>Export date: 19-Feb-2024 17:34:49</t>
  </si>
  <si>
    <t>Note: Group entries are split in different rows.</t>
  </si>
  <si>
    <t>https://echa.europa.eu/candidate-list-table</t>
  </si>
  <si>
    <t>monthly update needed!!!</t>
  </si>
  <si>
    <t xml:space="preserve">Stoffname </t>
  </si>
  <si>
    <t>Description</t>
  </si>
  <si>
    <t xml:space="preserve">EG-Nr. </t>
  </si>
  <si>
    <t xml:space="preserve">CAS-Nr. </t>
  </si>
  <si>
    <t xml:space="preserve">Grund für die Aufnahme </t>
  </si>
  <si>
    <t xml:space="preserve">Datum der Aufnahme </t>
  </si>
  <si>
    <t xml:space="preserve">Entscheidung </t>
  </si>
  <si>
    <t xml:space="preserve">IUCLID-Datensatz </t>
  </si>
  <si>
    <t xml:space="preserve">Unterstützendes Dokument </t>
  </si>
  <si>
    <t xml:space="preserve">Antwort auf Bemerkungen (RCOM-Dokument) </t>
  </si>
  <si>
    <t xml:space="preserve">Opmerkingen </t>
  </si>
  <si>
    <t>Oligomerisation and alkylation reaction products of 2-phenylpropene and phenol</t>
  </si>
  <si>
    <t>700-960-7</t>
  </si>
  <si>
    <t>vPvB (Article 57e)</t>
  </si>
  <si>
    <t>23-Jan-2024</t>
  </si>
  <si>
    <t>https://echa.europa.eu/documents/10162/0a8c79d0-6ebd-6198-323e-aa97e22da3e1</t>
  </si>
  <si>
    <t>https://echa.europa.eu/documents/10162/634c637f-1400-f2b3-3e6d-ae8b75fe8a6f</t>
  </si>
  <si>
    <t>https://echa.europa.eu/documents/10162/9a9d530a-3944-ebca-a9c3-9d25fe47a9e1#https://echa.europa.eu/documents/10162/6c4b3401-858d-0b65-e5b1-1484fce3c84c#https://echa.europa.eu/documents/10162/7e782af9-ee43-9c63-b3b9-4c979a746bb0</t>
  </si>
  <si>
    <t>https://echa.europa.eu/documents/10162/7cd990a0-7122-92c8-f360-7e9030aee114</t>
  </si>
  <si>
    <t>Phenol, methylstyrenated</t>
  </si>
  <si>
    <t>270-966-8</t>
  </si>
  <si>
    <t>68512-30-1</t>
  </si>
  <si>
    <t>Bumetrizole (UV-326)</t>
  </si>
  <si>
    <t>223-445-4</t>
  </si>
  <si>
    <t>3896-11-5</t>
  </si>
  <si>
    <t>https://echa.europa.eu/documents/10162/05ea7d09-6615-9ac3-be76-5c9cd96b8eb7</t>
  </si>
  <si>
    <t>https://echa.europa.eu/documents/10162/c5b482b0-1ade-976d-5b4a-d8cf5227bcc7</t>
  </si>
  <si>
    <t>https://echa.europa.eu/documents/10162/94233c79-4de1-80b8-97a0-8ad81d969d84</t>
  </si>
  <si>
    <t>https://echa.europa.eu/documents/10162/abe497c8-9cd7-82e3-540d-beea800982dc</t>
  </si>
  <si>
    <t>2-(dimethylamino)-2-[(4-methylphenyl)methyl]-1-[4-(morpholin-4-yl)phenyl]butan-1-one</t>
  </si>
  <si>
    <t>438-340-0</t>
  </si>
  <si>
    <t>119344-86-4</t>
  </si>
  <si>
    <t>Toxic for reproduction (Article 57c)</t>
  </si>
  <si>
    <t>https://echa.europa.eu/documents/10162/fd512d85-da9a-f5f3-a976-86ab4eca63dc</t>
  </si>
  <si>
    <t>https://echa.europa.eu/documents/10162/035bf1c5-2e51-8bca-e90f-aeed72d4bce8</t>
  </si>
  <si>
    <t>https://echa.europa.eu/documents/10162/05406482-711d-a786-c26d-47115cab58c1</t>
  </si>
  <si>
    <t>https://echa.europa.eu/documents/10162/1221ef83-3bd4-dbdd-08d2-1be0a9a49023</t>
  </si>
  <si>
    <t>2-(2H-benzotriazol-2-yl)-4-(1,1,3,3-tetramethylbutyl)phenol (UV-329)</t>
  </si>
  <si>
    <t>221-573-5</t>
  </si>
  <si>
    <t>3147-75-9</t>
  </si>
  <si>
    <t>https://echa.europa.eu/documents/10162/ee0c2587-d57b-01d1-9f91-2309c8bf0d89</t>
  </si>
  <si>
    <t>https://echa.europa.eu/documents/10162/fca389fe-e982-c59c-8c1e-cbadb70c65e6</t>
  </si>
  <si>
    <t>https://echa.europa.eu/documents/10162/fd8ac81a-0677-7b9d-8cbe-fdd091a689b1</t>
  </si>
  <si>
    <t>https://echa.europa.eu/documents/10162/f459fc07-ef0e-e1f4-10b8-29bf4a6a2ca6</t>
  </si>
  <si>
    <t>2,4,6-tri-tert-butylphenol</t>
  </si>
  <si>
    <t>211-989-5</t>
  </si>
  <si>
    <t>732-26-3</t>
  </si>
  <si>
    <t>Toxic for reproduction (Article 57c)#PBT (Article 57d)</t>
  </si>
  <si>
    <t>https://echa.europa.eu/documents/10162/4e4d1a17-caca-03c5-8f48-42cc69a75cc3</t>
  </si>
  <si>
    <t>https://echa.europa.eu/documents/10162/b998098f-c61f-6c7a-1500-2e10d3f291c2</t>
  </si>
  <si>
    <t>https://echa.europa.eu/documents/10162/3c90b7d6-d44d-3158-09be-62500f784117</t>
  </si>
  <si>
    <t>https://echa.europa.eu/documents/10162/cfa927dc-22e0-671c-4ea8-38ff1479c011</t>
  </si>
  <si>
    <t>diphenyl(2,4,6-trimethylbenzoyl)phosphine oxide</t>
  </si>
  <si>
    <t>278-355-8</t>
  </si>
  <si>
    <t>75980-60-8</t>
  </si>
  <si>
    <t>14-Jun-2023</t>
  </si>
  <si>
    <t>https://echa.europa.eu/documents/10162/a9f6af4d-579d-12ab-1e99-dc94b2be02b5</t>
  </si>
  <si>
    <t>https://echa.europa.eu/documents/10162/bba7bd61-c532-61e7-f84a-46be8495747b</t>
  </si>
  <si>
    <t>https://echa.europa.eu/documents/10162/2c882400-790a-8df7-5da1-5434e2ddaa2b</t>
  </si>
  <si>
    <t>https://echa.europa.eu/documents/10162/95a153af-c61f-9216-eee2-76123989bc6e</t>
  </si>
  <si>
    <t>bis(4-chlorophenyl) sulphone</t>
  </si>
  <si>
    <t>201-247-9</t>
  </si>
  <si>
    <t>80-07-9</t>
  </si>
  <si>
    <t>https://echa.europa.eu/documents/10162/9632ec09-e901-d718-e54c-78ea9a7ef1d2</t>
  </si>
  <si>
    <t>https://echa.europa.eu/documents/10162/63a9b09d-1319-9c0d-3390-6d41aad19e45</t>
  </si>
  <si>
    <t>https://echa.europa.eu/documents/10162/78530af8-b2e3-a962-c6bc-07405104b4b7</t>
  </si>
  <si>
    <t>https://echa.europa.eu/documents/10162/59aaa00c-81fa-6259-a53a-aae021b40f38</t>
  </si>
  <si>
    <t>reaction mass of 2,2,3,3,5,5,6,6-octafluoro-4-(1,1,1,2,3,3,3-heptafluoropropan-2-yl)morpholine and 2,2,3,3,5,5,6,6-octafluoro-4-(heptafluoropropyl)morpholine</t>
  </si>
  <si>
    <t>473-390-7</t>
  </si>
  <si>
    <t>17-Jan-2023</t>
  </si>
  <si>
    <t>https://echa.europa.eu/documents/10162/63bacec8-0474-2eb7-f806-df033037e179</t>
  </si>
  <si>
    <t>https://echa.europa.eu/documents/10162/9e6b1274-70f2-bf1e-90d9-a12700e18bd5</t>
  </si>
  <si>
    <t>https://echa.europa.eu/documents/10162/3f294a7d-108a-5793-8f18-17bc85716e08</t>
  </si>
  <si>
    <t>https://echa.europa.eu/documents/10162/6b868b22-2b62-1e00-19cf-b3747c19d7b6</t>
  </si>
  <si>
    <t>Perfluoroheptanoic acid and its salts</t>
  </si>
  <si>
    <t>Toxic for reproduction (Article 57c)#PBT (Article 57d)#vPvB (Article 57e)#Equivalent level of concern having probable serious effects to human health (Article 57(f) - human health)#Equivalent level of concern having probable serious effects to the environment (Article 57(f) - environment)</t>
  </si>
  <si>
    <t>https://echa.europa.eu/documents/10162/a74c795f-dd93-830a-08a8-c6c585400742</t>
  </si>
  <si>
    <t>https://echa.europa.eu/documents/10162/1f041880-8c8b-ee7a-2bef-fdb84e6b39da</t>
  </si>
  <si>
    <t>https://echa.europa.eu/documents/10162/0eb7e7f6-a1a1-831e-4d0d-e13c1b13c28a</t>
  </si>
  <si>
    <t>https://echa.europa.eu/documents/10162/bbe905ea-43ce-50e7-694a-171e6327fa98</t>
  </si>
  <si>
    <t>Perfluoroheptanoic acid</t>
  </si>
  <si>
    <t>206-798-9</t>
  </si>
  <si>
    <t>375-85-9</t>
  </si>
  <si>
    <t>Sodium perfluoroheptanoate</t>
  </si>
  <si>
    <t>243-518-4</t>
  </si>
  <si>
    <t>20109-59-5</t>
  </si>
  <si>
    <t>Ammonium perfluoroheptanoate</t>
  </si>
  <si>
    <t>228-098-2</t>
  </si>
  <si>
    <t>6130-43-4</t>
  </si>
  <si>
    <t>potassium perfluoroheptanoate</t>
  </si>
  <si>
    <t>21049-36-5</t>
  </si>
  <si>
    <t>Melamine</t>
  </si>
  <si>
    <t>203-615-4</t>
  </si>
  <si>
    <t>108-78-1</t>
  </si>
  <si>
    <t>Equivalent level of concern having probable serious effects to human health (Article 57(f) - human health)#Equivalent level of concern having probable serious effects to the environment (Article 57(f) - environment)</t>
  </si>
  <si>
    <t>https://echa.europa.eu/documents/10162/653a0781-6b4b-d085-5393-edc530459a4f</t>
  </si>
  <si>
    <t>https://echa.europa.eu/documents/10162/400552f2-c5b1-b2d7-2572-6ffa0cafa310</t>
  </si>
  <si>
    <t>https://echa.europa.eu/documents/10162/a94feb1d-4719-61ce-f815-0ee82ba17762</t>
  </si>
  <si>
    <t>https://echa.europa.eu/documents/10162/9e7356e0-1da3-6710-d5eb-e1409a3a9ffa</t>
  </si>
  <si>
    <t>Isobutyl 4-hydroxybenzoate</t>
  </si>
  <si>
    <t>224-208-8</t>
  </si>
  <si>
    <t>4247-02-3</t>
  </si>
  <si>
    <t>Endocrine disrupting properties (Article 57(f) - human health)</t>
  </si>
  <si>
    <t>https://echa.europa.eu/documents/10162/f7f66e6b-8952-54fc-eef6-ab16d5d294bb</t>
  </si>
  <si>
    <t>https://echa.europa.eu/documents/10162/3ee697d2-1942-3ab9-45ae-2579795169ce</t>
  </si>
  <si>
    <t>https://echa.europa.eu/documents/10162/7805bba2-8ee9-6579-bf7b-88f7e2030c9a#https://echa.europa.eu/documents/10162/d85e48f5-7ef7-c2d9-73d3-8d65ecd73f12#https://echa.europa.eu/documents/10162/e3035965-6913-bd85-1d3e-cac410bf2fcb</t>
  </si>
  <si>
    <t>https://echa.europa.eu/documents/10162/7241207b-b1c8-f174-d346-5051ce1583ff</t>
  </si>
  <si>
    <t>bis(2-ethylhexyl) tetrabromophthalate covering any of the individual isomers and/or combinations thereof</t>
  </si>
  <si>
    <t>https://echa.europa.eu/documents/10162/03b75dc6-489d-44a4-3a91-9e8854a4584e</t>
  </si>
  <si>
    <t>https://echa.europa.eu/documents/10162/042c08dc-3385-5cc7-b851-e60ecead7a0b</t>
  </si>
  <si>
    <t>https://echa.europa.eu/documents/10162/170b9b2f-a1d0-9661-d36d-faf0846f6763</t>
  </si>
  <si>
    <t>https://echa.europa.eu/documents/10162/e7d3971a-6f01-b503-13d9-d82cecf4b0ad</t>
  </si>
  <si>
    <t>Bis(2-ethylhexyl) tetrabromophthalate</t>
  </si>
  <si>
    <t>247-426-5</t>
  </si>
  <si>
    <t>26040-51-7</t>
  </si>
  <si>
    <t>Barium diboron tetraoxide</t>
  </si>
  <si>
    <t>237-222-4</t>
  </si>
  <si>
    <t>13701-59-2</t>
  </si>
  <si>
    <t>https://echa.europa.eu/documents/10162/301582c5-3f0d-8698-f00a-fcfd56737350</t>
  </si>
  <si>
    <t>https://echa.europa.eu/documents/10162/ece3647e-bf00-b6bc-b668-9c1688f9e0a1</t>
  </si>
  <si>
    <t>https://echa.europa.eu/documents/10162/dd52fbc0-7d62-2708-7285-e486c67d52c2</t>
  </si>
  <si>
    <t>https://echa.europa.eu/documents/10162/4ddfad88-87cd-15bc-0297-0a784b23a1bf</t>
  </si>
  <si>
    <t>4,4'-sulphonyldiphenol</t>
  </si>
  <si>
    <t>201-250-5</t>
  </si>
  <si>
    <t>80-09-1</t>
  </si>
  <si>
    <t>Toxic for reproduction (Article 57c)#Endocrine disrupting properties (Article 57(f) - environment)#Endocrine disrupting properties (Article 57(f) - human health)</t>
  </si>
  <si>
    <t>https://echa.europa.eu/documents/10162/4ccf3271-2d8a-a026-a689-52f26f2610ee</t>
  </si>
  <si>
    <t>https://echa.europa.eu/documents/10162/ee7a9523-4533-90fe-3e9f-84f4e6cdce32</t>
  </si>
  <si>
    <t>https://echa.europa.eu/documents/10162/cffe2e0d-2c25-bfb1-f5ff-eca0b3b30f32</t>
  </si>
  <si>
    <t>https://echa.europa.eu/documents/10162/9a0c40de-ee96-49b4-9ac5-d6dee8fa5985</t>
  </si>
  <si>
    <t>2,2',6,6'-tetrabromo-4,4'-isopropylidenediphenol</t>
  </si>
  <si>
    <t>201-236-9</t>
  </si>
  <si>
    <t>79-94-7</t>
  </si>
  <si>
    <t>Carcinogenic (Article 57a)</t>
  </si>
  <si>
    <t>https://echa.europa.eu/documents/10162/dfb4de3c-5868-4ef8-d675-ba8daf759cf3</t>
  </si>
  <si>
    <t>https://echa.europa.eu/documents/10162/d89e7bbc-bac9-a092-4c94-30a067b46656</t>
  </si>
  <si>
    <t>https://echa.europa.eu/documents/10162/9238ce7d-52aa-e2a1-5474-b5adf5ca9003</t>
  </si>
  <si>
    <t>https://echa.europa.eu/documents/10162/62473a52-ba74-48e6-90eb-108788cf592b</t>
  </si>
  <si>
    <t>1,1'-[ethane-1,2-diylbisoxy]bis[2,4,6-tribromobenzene]</t>
  </si>
  <si>
    <t>253-692-3</t>
  </si>
  <si>
    <t>37853-59-1</t>
  </si>
  <si>
    <t>https://echa.europa.eu/documents/10162/382d3710-462b-09b3-4a65-a3df830db6e3</t>
  </si>
  <si>
    <t>https://echa.europa.eu/documents/10162/dfd5c516-be38-2da8-5a2c-5815a938e9ab</t>
  </si>
  <si>
    <t>https://echa.europa.eu/documents/10162/f23e510a-2a13-8942-c9f9-4e9951015862</t>
  </si>
  <si>
    <t>https://echa.europa.eu/documents/10162/91e92169-98d3-e2a4-d0c1-d63f4fd2da0b</t>
  </si>
  <si>
    <t>N-(hydroxymethyl)acrylamide</t>
  </si>
  <si>
    <t>213-103-2</t>
  </si>
  <si>
    <t>924-42-5</t>
  </si>
  <si>
    <t>Carcinogenic (Article 57a)#Mutagenic (Article 57b)</t>
  </si>
  <si>
    <t>10-Jun-2022</t>
  </si>
  <si>
    <t>https://echa.europa.eu/documents/10162/02904d92-61a9-be52-f565-a6ec65c0fcbd</t>
  </si>
  <si>
    <t>https://echa.europa.eu/documents/10162/7b2404fe-f91e-0b39-32b7-b853e82ab2af</t>
  </si>
  <si>
    <t>https://echa.europa.eu/documents/10162/f5c6a946-c14d-b45d-b9ca-cc0bd85403c4</t>
  </si>
  <si>
    <t>https://echa.europa.eu/documents/10162/32f6be21-a6b3-9730-ddc5-2bb7050499a5</t>
  </si>
  <si>
    <t>tris(2-methoxyethoxy)vinylsilane</t>
  </si>
  <si>
    <t>213-934-0</t>
  </si>
  <si>
    <t>1067-53-4</t>
  </si>
  <si>
    <t>17-Jan-2022</t>
  </si>
  <si>
    <t>https://echa.europa.eu/documents/10162/1b4d5632-3958-a563-bbd4-d318e59e520b</t>
  </si>
  <si>
    <t>https://echa.europa.eu/documents/10162/b175f54b-e658-de9b-0dec-dad099bb1f17</t>
  </si>
  <si>
    <t>https://echa.europa.eu/documents/10162/21bc25f0-b6f0-1174-18ba-a9081578097e</t>
  </si>
  <si>
    <t>https://echa.europa.eu/documents/10162/3914417a-18b5-5334-8d25-fc1a40d0782e</t>
  </si>
  <si>
    <t>S-(tricyclo(5.2.1.0'2,6)deca-3-en-8(or 9)-yl O-(isopropyl or isobutyl or 2-ethylhexyl) O-(isopropyl or isobutyl or 2-ethylhexyl) phosphorodithioate</t>
  </si>
  <si>
    <t>X4261</t>
  </si>
  <si>
    <t>401-850-9</t>
  </si>
  <si>
    <t>255881-94-8</t>
  </si>
  <si>
    <t>PBT (Article 57d)</t>
  </si>
  <si>
    <t>https://echa.europa.eu/documents/10162/a70cd813-f087-c8df-03ce-1359f8f7e516</t>
  </si>
  <si>
    <t>https://echa.europa.eu/documents/10162/fab08a5e-d762-bc39-8999-fab001c36b7c</t>
  </si>
  <si>
    <t>https://echa.europa.eu/documents/10162/4f98791d-869c-d7a4-5791-9380fa825a31</t>
  </si>
  <si>
    <t>https://echa.europa.eu/documents/10162/22c2d1af-3748-206d-3031-02de14d58047</t>
  </si>
  <si>
    <t>6,6'-di-tert-butyl-2,2'-methylenedi-p-cresol</t>
  </si>
  <si>
    <t>204-327-1</t>
  </si>
  <si>
    <t>119-47-1</t>
  </si>
  <si>
    <t>https://echa.europa.eu/documents/10162/fe17e78e-729f-770e-5f4a-5da23bb2c361</t>
  </si>
  <si>
    <t>https://echa.europa.eu/documents/10162/2409e362-247f-8ca4-c856-40231ac2dc88</t>
  </si>
  <si>
    <t>https://echa.europa.eu/documents/10162/7f58d058-f965-6fe2-864c-4df6a605c8ce</t>
  </si>
  <si>
    <t>https://echa.europa.eu/documents/10162/92936d26-abe2-f0cb-9bdd-f5be90304c5b</t>
  </si>
  <si>
    <t>(±)-1,7,7-trimethyl-3-[(4-methylphenyl)methylene]bicyclo[2.2.1]heptan-2-one covering any of the individual isomers and/or combinations thereof (4-MBC)</t>
  </si>
  <si>
    <t>https://echa.europa.eu/documents/10162/b05be4ea-eff8-5c93-f021-9961a9abc10d</t>
  </si>
  <si>
    <t>https://echa.europa.eu/documents/10162/94537711-ea88-61c3-4a4a-d134d900b81c</t>
  </si>
  <si>
    <t>https://echa.europa.eu/documents/10162/41008a30-53db-84bd-6d4e-7f31d9aa78dc</t>
  </si>
  <si>
    <t>https://echa.europa.eu/documents/10162/36e3ce7f-fa01-9134-239a-9dae6e783fd1</t>
  </si>
  <si>
    <t>(±)-1,7,7-trimethyl-3-[(4-methylphenyl)methylene]bicyclo[2.2.1]heptan-2-one</t>
  </si>
  <si>
    <t>253-242-6</t>
  </si>
  <si>
    <t>36861-47-9</t>
  </si>
  <si>
    <t>(3E)-1,7,7-trimethyl-3-(4-methylbenzylidene)bicyclo[2.2.1]heptan-2-one</t>
  </si>
  <si>
    <t>1782069-81-1</t>
  </si>
  <si>
    <t>(1R,3E,4S)-1,7,7-trimethyl-3-(4-methylbenzylidene)bicyclo[2.2.1]heptan-2-one</t>
  </si>
  <si>
    <t>95342-41-9</t>
  </si>
  <si>
    <t>(1S,3E,4R)-1,7,7-trimethyl-3-(4-methylbenzylidene)bicyclo[2.2.1]heptan-2-one</t>
  </si>
  <si>
    <t>852541-30-1</t>
  </si>
  <si>
    <t>(1R,3Z,4S)-1,7,7-trimethyl-3-(4-methylbenzylidene)bicyclo[2.2.1]heptan-2-one</t>
  </si>
  <si>
    <t>852541-21-0</t>
  </si>
  <si>
    <t>(1R,4S)-1,7,7-trimethyl-3-(4-methylbenzylidene)bicyclo[2.2.1]heptan-2-one</t>
  </si>
  <si>
    <t>741687-98-9</t>
  </si>
  <si>
    <t>(1S,3Z,4R)-1,7,7-trimethyl-3-(4-methylbenzylidene)bicyclo[2.2.1]heptan-2-one</t>
  </si>
  <si>
    <t>852541-25-4</t>
  </si>
  <si>
    <t>Phenol, alkylation products (mainly in para position) with C12-rich branched alkyl chains from oligomerisation, covering any individual isomers and/ or combinations thereof (PDDP)</t>
  </si>
  <si>
    <t>08-Jul-2021</t>
  </si>
  <si>
    <t>https://echa.europa.eu/documents/10162/6c954d43-13d4-b12b-4c0a-bc6c1f35fc72</t>
  </si>
  <si>
    <t>https://echa.europa.eu/documents/10162/6823656a-b163-5985-75c4-a768a67b9d3c</t>
  </si>
  <si>
    <t>https://echa.europa.eu/documents/10162/6a83bb36-00c4-3b6a-74a4-76a1223aacd9</t>
  </si>
  <si>
    <t>https://echa.europa.eu/documents/10162/7c788805-871e-9568-78a8-402f94541ae0</t>
  </si>
  <si>
    <t>4-isododecylphenol</t>
  </si>
  <si>
    <t>27459-10-5</t>
  </si>
  <si>
    <t>Phenol, tetrapropylene-</t>
  </si>
  <si>
    <t>57427-55-1</t>
  </si>
  <si>
    <t>Phenol, 4-dodecyl, branched</t>
  </si>
  <si>
    <t>210555-94-5</t>
  </si>
  <si>
    <t>Phenol, (tetrapropenyl) derivatives</t>
  </si>
  <si>
    <t>74499-35-7</t>
  </si>
  <si>
    <t>Phenol, 4-isododecyl-</t>
  </si>
  <si>
    <t>27147-75-7</t>
  </si>
  <si>
    <t>Phenol, dodecyl-, branched</t>
  </si>
  <si>
    <t>310-154-3</t>
  </si>
  <si>
    <t>121158-58-5</t>
  </si>
  <si>
    <t>orthoboric acid, sodium salt</t>
  </si>
  <si>
    <t>https://echa.europa.eu/documents/10162/2ffc10a7-fe57-2c75-9af2-001cb5f5aa1e</t>
  </si>
  <si>
    <t>https://echa.europa.eu/documents/10162/0b757d38-e10b-6692-2e56-b6d26b366dc8</t>
  </si>
  <si>
    <t>https://echa.europa.eu/documents/10162/c4c5aa8d-8f61-51ef-d120-6f54b5d9a0c0</t>
  </si>
  <si>
    <t>https://echa.europa.eu/documents/10162/4b353aba-79ac-3605-690c-e6f1ca320647</t>
  </si>
  <si>
    <t>Boric acid, sodium salt</t>
  </si>
  <si>
    <t>215-604-1</t>
  </si>
  <si>
    <t>1333-73-9</t>
  </si>
  <si>
    <t>Orthoboric acid, sodium salt</t>
  </si>
  <si>
    <t>237-560-2</t>
  </si>
  <si>
    <t>13840-56-7</t>
  </si>
  <si>
    <t>boric acid (H3BO3), sodium salt, hydrate</t>
  </si>
  <si>
    <t>25747-83-5</t>
  </si>
  <si>
    <t>boric acid (H3BO3), sodium salt (1:1)</t>
  </si>
  <si>
    <t>14890-53-0</t>
  </si>
  <si>
    <t>Boric acid (H3BO3), disodium salt</t>
  </si>
  <si>
    <t>22454-04-2</t>
  </si>
  <si>
    <t>Trisodium orthoborate</t>
  </si>
  <si>
    <t>238-253-6</t>
  </si>
  <si>
    <t>14312-40-4</t>
  </si>
  <si>
    <t>Medium-chain chlorinated paraffins (MCCP)</t>
  </si>
  <si>
    <t>UVCB substances consisting of more than or equal to 80% linear chloroalkanes with carbon chain lengths within the range from C14 to C17</t>
  </si>
  <si>
    <t>PBT (Article 57d)#vPvB (Article 57e)</t>
  </si>
  <si>
    <t>https://echa.europa.eu/documents/10162/af3efea2-1518-3bbe-0bf5-3867131c2f4c</t>
  </si>
  <si>
    <t>https://echa.europa.eu/documents/10162/799da465-c1f4-00ea-e771-53d405fee8af</t>
  </si>
  <si>
    <t>https://echa.europa.eu/documents/10162/98611952-49d5-b0be-d4b9-3df6579315c9</t>
  </si>
  <si>
    <t>https://echa.europa.eu/documents/10162/2b9b5c86-8980-3ce8-5bda-77928392642c#https://echa.europa.eu/documents/10162/a47cba77-d86d-006e-80e5-bbd3a103a193#https://echa.europa.eu/documents/10162/5a99cbfc-fd8b-df56-af12-c39a5c6cc8ce</t>
  </si>
  <si>
    <t>Alkanes, C14-16, chloro</t>
  </si>
  <si>
    <t>1372804-76-6</t>
  </si>
  <si>
    <t>di-, tri- and tetrachlorotetradecane</t>
  </si>
  <si>
    <t>Alkanes, C14-17, chloro</t>
  </si>
  <si>
    <t>287-477-0</t>
  </si>
  <si>
    <t>Tetradecane, chloro derivs.</t>
  </si>
  <si>
    <t>198840-65-2</t>
  </si>
  <si>
    <t>glutaral</t>
  </si>
  <si>
    <t>Respiratory sensitising properties (Article 57(f) - human health)</t>
  </si>
  <si>
    <t>https://echa.europa.eu/documents/10162/f8bab22e-f605-bbed-66eb-1332835436f9</t>
  </si>
  <si>
    <t>https://echa.europa.eu/documents/10162/b5ed1907-5313-68e0-c7a7-751d9de47330</t>
  </si>
  <si>
    <t>https://echa.europa.eu/documents/10162/c02d3fc8-772e-14d0-1eda-2db650aa0b8f</t>
  </si>
  <si>
    <t>https://echa.europa.eu/documents/10162/6e8721b5-cda7-662b-17e5-2f395fe0d521</t>
  </si>
  <si>
    <t>4,4'-(1-methylpropylidene)bisphenol</t>
  </si>
  <si>
    <t>201-025-1</t>
  </si>
  <si>
    <t>77-40-7</t>
  </si>
  <si>
    <t>Endocrine disrupting properties (Article 57(f) - environment)#Endocrine disrupting properties (Article 57(f) - human health)</t>
  </si>
  <si>
    <t>https://echa.europa.eu/documents/10162/ab77aafb-7b98-5cbb-3416-fc28e393a48e</t>
  </si>
  <si>
    <t>https://echa.europa.eu/documents/10162/6755b6f5-11e8-ba1f-8168-6325fad64bce</t>
  </si>
  <si>
    <t>https://echa.europa.eu/documents/10162/dd9e01dd-8aac-8ecd-4c39-4da6c92c2ec8</t>
  </si>
  <si>
    <t>https://echa.europa.eu/documents/10162/141706c5-95f0-5197-6ab0-3287bc0e7f46</t>
  </si>
  <si>
    <t>2-(4-tert-butylbenzyl)propionaldehyde and its individual stereoisomers</t>
  </si>
  <si>
    <t>https://echa.europa.eu/documents/10162/142cc638-9c2b-b2d2-09da-b38806ba7565</t>
  </si>
  <si>
    <t>https://echa.europa.eu/documents/10162/17f27f86-efe0-c723-32b5-ff774ae31a16</t>
  </si>
  <si>
    <t>https://echa.europa.eu/documents/10162/fc185a73-227f-328a-c6c2-e77f848f53c6</t>
  </si>
  <si>
    <t>https://echa.europa.eu/documents/10162/276ad049-1ceb-e417-b4a7-2c72322e0ce5</t>
  </si>
  <si>
    <t>(2R)-3-(4-tert-butylphenyl)-2-methylpropanal</t>
  </si>
  <si>
    <t>75166-31-3</t>
  </si>
  <si>
    <t>2-(4-tert-butylbenzyl)propionaldehyde</t>
  </si>
  <si>
    <t>201-289-8</t>
  </si>
  <si>
    <t>80-54-6</t>
  </si>
  <si>
    <t>(2S)-3-(4-tert-butylphenyl)-2-methylpropanal</t>
  </si>
  <si>
    <t>75166-30-2</t>
  </si>
  <si>
    <t>2,2-bis(bromomethyl)propane-1,3-diol (BMP); 2,2-dimethylpropan-1-ol, tribromo derivative/3-bromo-2,2-bis(bromomethyl)-1-propanol (TBNPA); 2,3-dibromo-1-propanol (2,3-DBPA)</t>
  </si>
  <si>
    <t>https://echa.europa.eu/documents/10162/27d5b22f-c74a-00c5-e988-d0d4db720822</t>
  </si>
  <si>
    <t>https://echa.europa.eu/documents/10162/12706f21-c551-9d0e-7b28-0c07bfcd89be</t>
  </si>
  <si>
    <t>https://echa.europa.eu/documents/10162/22d07e1a-0a10-7050-3dd7-c28264224db0</t>
  </si>
  <si>
    <t>https://echa.europa.eu/documents/10162/97e7c76f-99ad-ae48-dda3-fe76c5098e3f</t>
  </si>
  <si>
    <t>2,2-bis(bromomethyl)propane-1,3-diol (BMP)</t>
  </si>
  <si>
    <t>221-967-7</t>
  </si>
  <si>
    <t>3296-90-0</t>
  </si>
  <si>
    <t>2,2-dimethylpropan-1-ol, tribromo derivative (TBNPA)</t>
  </si>
  <si>
    <t>253-057-0</t>
  </si>
  <si>
    <t>36483-57-5</t>
  </si>
  <si>
    <t>3-bromo-2,2-bis(bromomethyl)-1-propanol (TBNPA)</t>
  </si>
  <si>
    <t>1522-92-5</t>
  </si>
  <si>
    <t>2,3-dibromo-1-propanol (2,3-DBPA)</t>
  </si>
  <si>
    <t>202-480-9</t>
  </si>
  <si>
    <t>96-13-9</t>
  </si>
  <si>
    <t>1,4-dioxane</t>
  </si>
  <si>
    <t>204-661-8</t>
  </si>
  <si>
    <t>123-91-1</t>
  </si>
  <si>
    <t>Carcinogenic (Article 57a)#Equivalent level of concern having probable serious effects to human health (Article 57(f) - human health)#Equivalent level of concern having probable serious effects to the environment (Article 57(f) - environment)</t>
  </si>
  <si>
    <t>https://echa.europa.eu/documents/10162/17ab47c9-f60e-ecbc-da78-474468076133</t>
  </si>
  <si>
    <t>https://echa.europa.eu/documents/10162/031ccf23-e060-c12b-5978-757b21f51ef5</t>
  </si>
  <si>
    <t>https://echa.europa.eu/documents/10162/ce76bdd9-006a-19fc-05eb-4bb60daa0256</t>
  </si>
  <si>
    <t>https://echa.europa.eu/documents/10162/9b5464f1-ef30-7e57-5184-10291c44328e</t>
  </si>
  <si>
    <t>Dioctyltin dilaurate, stannane, dioctyl-, bis(coco acyloxy) derivs., and any other stannane, dioctyl-, bis(fatty acyloxy) derivs. wherein C12 is the predominant carbon number of the fatty acyloxy moiety</t>
  </si>
  <si>
    <t>19-Jan-2021</t>
  </si>
  <si>
    <t>https://echa.europa.eu/documents/10162/7fc5894b-3785-4c7f-bba8-5a172ad287a7</t>
  </si>
  <si>
    <t>https://echa.europa.eu/documents/10162/3daf4bfd-78b4-7e5a-717f-f8169e350d65</t>
  </si>
  <si>
    <t>https://echa.europa.eu/documents/10162/879129fe-2615-0c9f-e91b-00b900d26c17</t>
  </si>
  <si>
    <t>https://echa.europa.eu/documents/10162/77d1fdea-6e60-9311-7e9e-301686ef38c6</t>
  </si>
  <si>
    <t>dioctyltin dilaurate; stannane, dioctyl-, bis(coco acyloxy) derivs.</t>
  </si>
  <si>
    <t>Stannane, dioctyl-, bis(coco acyloxy) derivs.</t>
  </si>
  <si>
    <t>293-901-5</t>
  </si>
  <si>
    <t>91648-39-4</t>
  </si>
  <si>
    <t>Dioctyltin dilaurate</t>
  </si>
  <si>
    <t>222-883-3</t>
  </si>
  <si>
    <t>3648-18-8</t>
  </si>
  <si>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</si>
  <si>
    <t>Bis(2-(2-methoxyethoxy)ethyl)ether</t>
  </si>
  <si>
    <t>205-594-7</t>
  </si>
  <si>
    <t>143-24-8</t>
  </si>
  <si>
    <t>https://echa.europa.eu/documents/10162/854c5708-b10f-7b75-52e7-968e7c448992</t>
  </si>
  <si>
    <t>https://echa.europa.eu/documents/10162/b3398d8d-f30d-1db5-1cbc-094de67753cf</t>
  </si>
  <si>
    <t>https://echa.europa.eu/documents/10162/c99c2be3-8ba4-0a7c-4711-423639029884</t>
  </si>
  <si>
    <t>https://echa.europa.eu/documents/10162/3bdbc35b-91e1-3a8a-302a-2ba6313cc50e</t>
  </si>
  <si>
    <t>Dibutylbis(pentane-2,4-dionato-O,O')tin</t>
  </si>
  <si>
    <t>245-152-0</t>
  </si>
  <si>
    <t>22673-19-4</t>
  </si>
  <si>
    <t>25-Jun-2020</t>
  </si>
  <si>
    <t>https://echa.europa.eu/documents/10162/10861be8-f130-266d-ca8f-c6c7139fe6d9</t>
  </si>
  <si>
    <t>https://echa.europa.eu/documents/10162/6f88822c-faae-8f80-7121-9e64752668dc</t>
  </si>
  <si>
    <t>https://echa.europa.eu/documents/10162/741c3cb4-34b1-3dc3-a12b-07d651f6eb53</t>
  </si>
  <si>
    <t>https://echa.europa.eu/documents/10162/cd37b495-7065-d09f-74b4-40b39eef4e82</t>
  </si>
  <si>
    <t>Butyl 4-hydroxybenzoate</t>
  </si>
  <si>
    <t>202-318-7</t>
  </si>
  <si>
    <t>94-26-8</t>
  </si>
  <si>
    <t>https://echa.europa.eu/documents/10162/9227ca75-c14c-29ab-81ff-ee86058dd7a7</t>
  </si>
  <si>
    <t>https://echa.europa.eu/documents/10162/59ed15a3-66ee-b8c8-1384-54277d0223eb</t>
  </si>
  <si>
    <t>https://echa.europa.eu/documents/10162/c61a924a-4b3a-d122-1343-d5557deb3029#https://echa.europa.eu/documents/10162/9c45b069-0fbf-c247-08c0-d0567c58a43e</t>
  </si>
  <si>
    <t>https://echa.europa.eu/documents/10162/d4447c8f-c2f4-df26-c06e-c0a4e93b20e9</t>
  </si>
  <si>
    <t>2-methylimidazole</t>
  </si>
  <si>
    <t>211-765-7</t>
  </si>
  <si>
    <t>693-98-1</t>
  </si>
  <si>
    <t>https://echa.europa.eu/documents/10162/31fcbd73-6d35-06d9-35cd-42dc09362aa1</t>
  </si>
  <si>
    <t>https://echa.europa.eu/documents/10162/99d34015-c23f-882d-ba9e-8404434bb456</t>
  </si>
  <si>
    <t>https://echa.europa.eu/documents/10162/03e937e3-2f19-ad9d-6bd5-ab9ceae0d0c6</t>
  </si>
  <si>
    <t>https://echa.europa.eu/documents/10162/23a73a48-dbec-b764-c3e0-f3f45a7cd36d</t>
  </si>
  <si>
    <t>1-vinylimidazole</t>
  </si>
  <si>
    <t>214-012-0</t>
  </si>
  <si>
    <t>1072-63-5</t>
  </si>
  <si>
    <t>https://echa.europa.eu/documents/10162/4b662f2b-020e-e3a9-c398-3a6d79b65c35</t>
  </si>
  <si>
    <t>https://echa.europa.eu/documents/10162/24d19609-35d1-edaa-4aac-07db7025edde</t>
  </si>
  <si>
    <t>https://echa.europa.eu/documents/10162/ce50a489-acc9-3908-e6af-d43fa4af292b</t>
  </si>
  <si>
    <t>https://echa.europa.eu/documents/10162/36a36d48-2f35-cfe6-4bca-07870d3c65fd</t>
  </si>
  <si>
    <t>Perfluorobutane sulfonic acid (PFBS) and its salts</t>
  </si>
  <si>
    <t>16-Jan-2020</t>
  </si>
  <si>
    <t>https://echa.europa.eu/documents/10162/079c04a0-2464-4168-f132-a22ffb04d910</t>
  </si>
  <si>
    <t>https://echa.europa.eu/documents/10162/53791353-6577-a9e8-5600-c5ef51864652</t>
  </si>
  <si>
    <t>https://echa.europa.eu/documents/10162/891ab33d-d263-cc4b-0f2d-d84cfb7f424a</t>
  </si>
  <si>
    <t>https://echa.europa.eu/documents/10162/84d51ffb-f3ac-f182-10f2-31c4d9386ab9</t>
  </si>
  <si>
    <t>N,N,N-triethylethanaminium 1,1,2,2,3,3,4,4,4-nonafluorobutane-1-sulfonate</t>
  </si>
  <si>
    <t>25628-08-4</t>
  </si>
  <si>
    <t>magnesium perfluorobutanesulfonate</t>
  </si>
  <si>
    <t>507453-86-3</t>
  </si>
  <si>
    <t>lithium perfluorobutanesulfonate</t>
  </si>
  <si>
    <t>131651-65-5</t>
  </si>
  <si>
    <t>morpholinium perfluorobutanesulfonate</t>
  </si>
  <si>
    <t>503155-89-3</t>
  </si>
  <si>
    <t>1,1,2,2,3,3,4,4,4-nonafluorobutane-1-sulphonic acid</t>
  </si>
  <si>
    <t>206-793-1</t>
  </si>
  <si>
    <t>375-73-5</t>
  </si>
  <si>
    <t>Ammonium 1,1,2,2,3,3,4,4,4-nonafluorobutane-1-sulphonate</t>
  </si>
  <si>
    <t>269-513-7</t>
  </si>
  <si>
    <t>68259-10-9</t>
  </si>
  <si>
    <t>tetrabutyl-phosphonium nonafluoro-butane-1-sulfonate</t>
  </si>
  <si>
    <t>444-440-5</t>
  </si>
  <si>
    <t>220689-12-3</t>
  </si>
  <si>
    <t>dimethyl(phenyl)sulfanium perfluorobutanesulfonate</t>
  </si>
  <si>
    <t>452-310-4</t>
  </si>
  <si>
    <t>220133-51-7</t>
  </si>
  <si>
    <t>1-(4-butoxy-1-naphthalenyl)tetrahydrothiophenium 1,1,2,2,3,3,4,4,4-nonafluoro-1-butanesulfonate</t>
  </si>
  <si>
    <t>468-770-4</t>
  </si>
  <si>
    <t>Triphenylsulfanium perfluorobutane sulfonate</t>
  </si>
  <si>
    <t>478-340-8</t>
  </si>
  <si>
    <t>144317-44-2</t>
  </si>
  <si>
    <t>Potassium 1,1,2,2,3,3,4,4,4-nonafluorobutane-1-sulphonate</t>
  </si>
  <si>
    <t>249-616-3</t>
  </si>
  <si>
    <t>29420-49-3</t>
  </si>
  <si>
    <t>bis(4-t-butylphenyl)iodonium perfluorobutanesulfonate</t>
  </si>
  <si>
    <t>432-660-4</t>
  </si>
  <si>
    <t>194999-85-4</t>
  </si>
  <si>
    <t>Diisohexyl phthalate</t>
  </si>
  <si>
    <t>276-090-2</t>
  </si>
  <si>
    <t>71850-09-4</t>
  </si>
  <si>
    <t>https://echa.europa.eu/documents/10162/802ed481-8bf1-0096-61a4-0bbd2f9b573c</t>
  </si>
  <si>
    <t>https://echa.europa.eu/documents/10162/c9adbb8d-3989-2380-cb54-f34940de0002</t>
  </si>
  <si>
    <t>https://echa.europa.eu/documents/10162/cc11a6e1-0b26-8a5d-189d-417eb06a60d4</t>
  </si>
  <si>
    <t>https://echa.europa.eu/documents/10162/9f133792-ce5e-da2c-6a2c-8616ec336f6e</t>
  </si>
  <si>
    <t>2-methyl-1-(4-methylthiophenyl)-2-morpholinopropan-1-one</t>
  </si>
  <si>
    <t>ACETOCURE 97; GENOCURE*PMP; IGM 4817; IRGACURE 907; SPEEDCURE 97</t>
  </si>
  <si>
    <t>400-600-6</t>
  </si>
  <si>
    <t>71868-10-5</t>
  </si>
  <si>
    <t>https://echa.europa.eu/documents/10162/7d1e26b8-37af-4f0b-0d0f-5edb0b6e5a7f</t>
  </si>
  <si>
    <t>https://echa.europa.eu/documents/10162/e31382a6-3e8a-a858-da3d-614c10f6c75d</t>
  </si>
  <si>
    <t>https://echa.europa.eu/documents/10162/e4917be1-32fd-dbd6-e305-90f269d446dd</t>
  </si>
  <si>
    <t>https://echa.europa.eu/documents/10162/4bd29548-f917-95c6-3c59-d6afd1e0901d</t>
  </si>
  <si>
    <t>2-benzyl-2-dimethylamino-4'-morpholinobutyrophenone</t>
  </si>
  <si>
    <t>CG 25-369; IRGACURE 369; TK 11-319</t>
  </si>
  <si>
    <t>404-360-3</t>
  </si>
  <si>
    <t>119313-12-1</t>
  </si>
  <si>
    <t>https://echa.europa.eu/documents/10162/ba42270a-93fe-7cde-6d41-7f7af4e00e66</t>
  </si>
  <si>
    <t>https://echa.europa.eu/documents/10162/dfd0d651-604f-f33f-0831-3672c1cbb580</t>
  </si>
  <si>
    <t>https://echa.europa.eu/documents/10162/6d5c6d89-bd66-3c04-4a31-f580476b88b4</t>
  </si>
  <si>
    <t>https://echa.europa.eu/documents/10162/54890824-f79f-c051-6c29-2efb018be01a</t>
  </si>
  <si>
    <t>Tris(4-nonylphenyl, branched and linear) phosphite (TNPP) with ≥ 0.1% w/w of 4-nonylphenol, branched and linear (4-NP)</t>
  </si>
  <si>
    <t>Endocrine disrupting properties (Article 57(f) - environment)</t>
  </si>
  <si>
    <t>16-Jul-2019</t>
  </si>
  <si>
    <t>https://echa.europa.eu/documents/10162/a661cbe6-c805-b9c7-1287-53dee5cd1df5</t>
  </si>
  <si>
    <t>https://echa.europa.eu/documents/10162/8da7df6b-e62f-47f7-d9d1-154f8db267f8</t>
  </si>
  <si>
    <t>https://echa.europa.eu/documents/10162/ceb2fc2c-78f2-627f-29ae-b37c0e91bc69</t>
  </si>
  <si>
    <t>https://echa.europa.eu/documents/10162/70879c79-2312-31bd-09e5-558df06f19e2</t>
  </si>
  <si>
    <t>tris(nonylphenyl) phosphite</t>
  </si>
  <si>
    <t>247-759-6</t>
  </si>
  <si>
    <t>26523-78-4</t>
  </si>
  <si>
    <t>Phenol, 4-nonyl-, phosphite (3:1)</t>
  </si>
  <si>
    <t>3050-88-2</t>
  </si>
  <si>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</si>
  <si>
    <t>tris(4-nonylphenyl, branched) phosphite</t>
  </si>
  <si>
    <t>Phenol, p-isononyl-, phosphite (3:1)</t>
  </si>
  <si>
    <t>31631-13-7</t>
  </si>
  <si>
    <t>Phenol, p-sec-nonyl-, phosphite</t>
  </si>
  <si>
    <t>106599-06-8</t>
  </si>
  <si>
    <t>4-tert-butylphenol</t>
  </si>
  <si>
    <t>202-679-0</t>
  </si>
  <si>
    <t>98-54-4</t>
  </si>
  <si>
    <t>https://echa.europa.eu/documents/10162/ca2542ab-a35b-1c00-5490-708d59332c38#https://echa.europa.eu/documents/10162/99a7e1c6-2aa4-0c35-acc3-35ec26bb1ee8</t>
  </si>
  <si>
    <t>https://echa.europa.eu/documents/10162/fedde563-03f7-51f0-85fd-1fceb0eaa18f</t>
  </si>
  <si>
    <t>https://echa.europa.eu/documents/10162/41de4b52-51f3-84e9-3f9c-fa6f868139ad</t>
  </si>
  <si>
    <t>https://echa.europa.eu/documents/10162/2c66d98c-d2a2-e146-265e-b8a1615e5c17</t>
  </si>
  <si>
    <t>2-methoxyethyl acetate</t>
  </si>
  <si>
    <t>203-772-9</t>
  </si>
  <si>
    <t>110-49-6</t>
  </si>
  <si>
    <t>https://echa.europa.eu/documents/10162/b7bc601c-ad77-4e90-0cdf-2701a59478fb</t>
  </si>
  <si>
    <t>https://echa.europa.eu/documents/10162/eea50979-c40b-f00f-b767-891e93941ee1</t>
  </si>
  <si>
    <t>https://echa.europa.eu/documents/10162/874297f1-6d65-b808-a62e-5d23cc5f1e5c</t>
  </si>
  <si>
    <t>https://echa.europa.eu/documents/10162/7357fc26-f169-a309-95b1-7693dada001b</t>
  </si>
  <si>
    <t>2,3,3,3-tetrafluoro-2-(heptafluoropropoxy)propionic acid, its salts and its acyl halides</t>
  </si>
  <si>
    <t>covering any of their individual isomers and combinations thereof</t>
  </si>
  <si>
    <t>https://echa.europa.eu/documents/10162/fc76aefc-fc86-a5fc-b5c4-e358467ca832</t>
  </si>
  <si>
    <t>https://echa.europa.eu/documents/10162/c07bc76c-4d62-7799-d0d4-17e43508aeb0</t>
  </si>
  <si>
    <t>https://echa.europa.eu/documents/10162/53fa6a5b-e95f-3128-ea9d-fa27f43b18bc</t>
  </si>
  <si>
    <t>https://echa.europa.eu/documents/10162/5d5500fc-b935-f95c-02c7-d7722d1b795d</t>
  </si>
  <si>
    <t>ammonium 2,3,3,3-tetrafluoro-2-(heptafluoropropoxy)propanoate</t>
  </si>
  <si>
    <t>62037-80-3</t>
  </si>
  <si>
    <t>2,3,3,3-tetrafluoro-2-(heptafluoropropoxy)propionyl fluoride</t>
  </si>
  <si>
    <t>218-173-8</t>
  </si>
  <si>
    <t>2062-98-8</t>
  </si>
  <si>
    <t>2,3,3,3-tetrafluoro-2-(heptafluoropropoxy)propionic acid</t>
  </si>
  <si>
    <t>236-236-8</t>
  </si>
  <si>
    <t>13252-13-6</t>
  </si>
  <si>
    <t>potassium 2,3,3,3-tetrafluoro-2-(heptafluoropropoxy)propionate</t>
  </si>
  <si>
    <t>266-578-3</t>
  </si>
  <si>
    <t>67118-55-2</t>
  </si>
  <si>
    <t>Propanoic acid, 2,3,3,3-tetrafluoro-2-(heptafluoropropoxy)-, (+)-</t>
  </si>
  <si>
    <t>75579-39-4</t>
  </si>
  <si>
    <t>Propanoic acid, 2,3,3,3-tetrafluoro-2-(heptafluoropropoxy)-, (-)-</t>
  </si>
  <si>
    <t>75579-40-7</t>
  </si>
  <si>
    <t>Pyrene</t>
  </si>
  <si>
    <t>204-927-3</t>
  </si>
  <si>
    <t>129-00-0</t>
  </si>
  <si>
    <t>15-Jan-2019</t>
  </si>
  <si>
    <t>https://echa.europa.eu/documents/10162/d6b1b306-6f05-9765-204a-689334527ef9</t>
  </si>
  <si>
    <t>https://echa.europa.eu/documents/10162/bf9b02a4-6e4b-b1bf-2c58-6d61f5998817</t>
  </si>
  <si>
    <t>https://echa.europa.eu/documents/10162/47121daf-04a7-6d4a-b0b6-595794d3e66c</t>
  </si>
  <si>
    <t>https://echa.europa.eu/documents/10162/e824171c-1263-b1a2-4438-c5add37de2fa</t>
  </si>
  <si>
    <t>Phenanthrene</t>
  </si>
  <si>
    <t>201-581-5</t>
  </si>
  <si>
    <t>85-01-8</t>
  </si>
  <si>
    <t>https://echa.europa.eu/documents/10162/91535066-71da-d9b4-71cc-8d4003b7f983</t>
  </si>
  <si>
    <t>https://echa.europa.eu/documents/10162/efc23200-6f59-12c6-4b18-533a80aa7b4f</t>
  </si>
  <si>
    <t>https://echa.europa.eu/documents/10162/c62a1c4a-ceec-3a00-52a4-0a298f7d8bb3</t>
  </si>
  <si>
    <t>https://echa.europa.eu/documents/10162/12db6a91-9ac9-c4f6-4046-d6896ad9b3b2</t>
  </si>
  <si>
    <t>Fluoranthene</t>
  </si>
  <si>
    <t>205-912-4</t>
  </si>
  <si>
    <t>206-44-0</t>
  </si>
  <si>
    <t>https://echa.europa.eu/documents/10162/21272691-d1a0-3334-fde9-a0782d9354a2</t>
  </si>
  <si>
    <t>https://echa.europa.eu/documents/10162/375e39c4-c59b-bfbd-d156-a1bf2a959108</t>
  </si>
  <si>
    <t>https://echa.europa.eu/documents/10162/0d1ee6d4-1a47-0737-35c7-3503f0fca417</t>
  </si>
  <si>
    <t>https://echa.europa.eu/documents/10162/b525e382-e27e-c609-2abf-ddd77d07ec44</t>
  </si>
  <si>
    <t>Benzo[k]fluoranthene</t>
  </si>
  <si>
    <t>205-916-6</t>
  </si>
  <si>
    <t>207-08-9</t>
  </si>
  <si>
    <t>Carcinogenic (Article 57a)#PBT (Article 57d)#vPvB (Article 57e)</t>
  </si>
  <si>
    <t>https://echa.europa.eu/documents/10162/afa7d75c-b83f-fef0-ae10-41e70a1e57f7</t>
  </si>
  <si>
    <t>https://echa.europa.eu/documents/10162/ae8cba56-9884-9e35-34c7-0369a4703600</t>
  </si>
  <si>
    <t>https://echa.europa.eu/documents/10162/06cc1281-efd9-9845-0215-e6b0c94c94db</t>
  </si>
  <si>
    <t>https://echa.europa.eu/documents/10162/f72dc11d-5ff2-c4d8-c19c-40ec8dadddac</t>
  </si>
  <si>
    <t>2,2-bis(4'-hydroxyphenyl)-4-methylpentane</t>
  </si>
  <si>
    <t>AP-5</t>
  </si>
  <si>
    <t>401-720-1</t>
  </si>
  <si>
    <t>6807-17-6</t>
  </si>
  <si>
    <t>https://echa.europa.eu/documents/10162/562afdb1-00aa-32ab-1022-721917185b12</t>
  </si>
  <si>
    <t>https://echa.europa.eu/documents/10162/8ec5e70d-db99-d21c-c54b-9de01c41f435</t>
  </si>
  <si>
    <t>https://echa.europa.eu/documents/10162/76cf3fb1-07eb-ff40-f41c-251f8c657b33</t>
  </si>
  <si>
    <t>https://echa.europa.eu/documents/10162/26b55c4f-92c0-e4b6-fa1a-973bd625ae0f</t>
  </si>
  <si>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</si>
  <si>
    <t>1,7,7-trimethyl-3-(phenylmethylene)bicyclo[2.2.1]heptan-2-one</t>
  </si>
  <si>
    <t>3-benzylidene camphor; 3-BC</t>
  </si>
  <si>
    <t>239-139-9</t>
  </si>
  <si>
    <t>15087-24-8</t>
  </si>
  <si>
    <t>https://echa.europa.eu/documents/10162/db2f223c-20a1-5318-d6b1-7a147d7f08c3#https://echa.europa.eu/documents/10162/56d708da-69e5-a7d1-e970-780352b8ed6a</t>
  </si>
  <si>
    <t>https://echa.europa.eu/documents/10162/22f73d01-dfc1-15d5-a8fe-a29b460fa108</t>
  </si>
  <si>
    <t>https://echa.europa.eu/documents/10162/84e7e600-0f73-6a4a-b246-19482576aa20#https://echa.europa.eu/documents/10162/2e1c96ea-2918-90d2-9c23-e07effac4ec9#https://echa.europa.eu/documents/10162/0c80cbbd-998f-b415-f9be-9e3ced41f333</t>
  </si>
  <si>
    <t>https://echa.europa.eu/documents/10162/ca1d3937-2301-7a43-4b9e-1008ca84d3f6</t>
  </si>
  <si>
    <t>Terphenyl, hydrogenated</t>
  </si>
  <si>
    <t>262-967-7</t>
  </si>
  <si>
    <t>61788-32-7</t>
  </si>
  <si>
    <t>27-Jun-2018</t>
  </si>
  <si>
    <t>https://echa.europa.eu/documents/10162/fc78f7e5-8f8a-de84-1141-499c5e021d31</t>
  </si>
  <si>
    <t>https://echa.europa.eu/documents/10162/b30abea4-5ba0-e195-f595-a617687ad1c1</t>
  </si>
  <si>
    <t>https://echa.europa.eu/documents/10162/fb7a9167-7d65-dd4c-2aa2-b8182d4a8e37</t>
  </si>
  <si>
    <t>https://echa.europa.eu/documents/10162/421a040e-320b-5d39-8582-118bf23054f9</t>
  </si>
  <si>
    <t>Octamethylcyclotetrasiloxane</t>
  </si>
  <si>
    <t>D4</t>
  </si>
  <si>
    <t>209-136-7</t>
  </si>
  <si>
    <t>556-67-2</t>
  </si>
  <si>
    <t>https://echa.europa.eu/documents/10162/2be7bcbf-f797-c28c-2c67-939664155c7c</t>
  </si>
  <si>
    <t>https://echa.europa.eu/documents/10162/1c5dc0f3-cd5c-7b71-044a-9167e3b03d99</t>
  </si>
  <si>
    <t>https://echa.europa.eu/documents/10162/115f70a9-a387-1525-d49f-b715e84996e4</t>
  </si>
  <si>
    <t>https://echa.europa.eu/documents/10162/e654e7d3-031c-0f5f-eae5-673c1dd03432</t>
  </si>
  <si>
    <t>Decamethylcyclopentasiloxane (D5) meets the criteria of Article 57 (d) of Regulation (EC) 1907/2006 (REACH) as a substance which is persistent, bioaccumulative and toxic when it contains ≥ 0.1 % w/w octamethylcyclotetrasiloxane (D4) (EC No: 209-136-7).</t>
  </si>
  <si>
    <t>Lead</t>
  </si>
  <si>
    <t>231-100-4</t>
  </si>
  <si>
    <t>7439-92-1</t>
  </si>
  <si>
    <t>https://echa.europa.eu/documents/10162/61ac8d81-6ea2-6ad0-ffef-95037c9182ce</t>
  </si>
  <si>
    <t>https://echa.europa.eu/documents/10162/79eec48e-c0b6-0d58-5218-ddb32ce0d22d</t>
  </si>
  <si>
    <t>https://echa.europa.eu/documents/10162/07a87920-1b8f-b0d9-b6a7-1c0b1c16c8c4</t>
  </si>
  <si>
    <t>https://echa.europa.eu/documents/10162/aec05f99-6be1-d615-732f-ec4f68ab66e2</t>
  </si>
  <si>
    <t>Ethylenediamine</t>
  </si>
  <si>
    <t>EDA</t>
  </si>
  <si>
    <t>203-468-6</t>
  </si>
  <si>
    <t>107-15-3</t>
  </si>
  <si>
    <t>https://echa.europa.eu/documents/10162/2ed8a7b4-8e9f-2e3e-407d-819dbdaa1623</t>
  </si>
  <si>
    <t>https://echa.europa.eu/documents/10162/0fa2b79d-e520-b857-6572-61c49095b5a3</t>
  </si>
  <si>
    <t>https://echa.europa.eu/documents/10162/f0a61fa4-64d1-2d19-35ed-d98134aec10d</t>
  </si>
  <si>
    <t>https://echa.europa.eu/documents/10162/060c2b77-ce67-26fd-5117-43c52d6d7188</t>
  </si>
  <si>
    <t>Dodecamethylcyclohexasiloxane</t>
  </si>
  <si>
    <t>D6</t>
  </si>
  <si>
    <t>208-762-8</t>
  </si>
  <si>
    <t>540-97-6</t>
  </si>
  <si>
    <t>https://echa.europa.eu/documents/10162/b11de9bc-6e60-01f9-cdeb-20fa3b7e864e</t>
  </si>
  <si>
    <t>https://echa.europa.eu/documents/10162/9061869f-7e55-aaac-9ea5-761b9050a952</t>
  </si>
  <si>
    <t>https://echa.europa.eu/documents/10162/a9682f4b-fc3e-cd99-3db9-b0f9f383c3c5</t>
  </si>
  <si>
    <t>https://echa.europa.eu/documents/10162/45532e5e-8bbe-a3ee-bd1c-6c1640984c27</t>
  </si>
  <si>
    <t>Disodium octaborate</t>
  </si>
  <si>
    <t>12008-41-2</t>
  </si>
  <si>
    <t>https://echa.europa.eu/documents/10162/74a5fdff-6a00-d3b4-4056-a5b24ee9ba6e</t>
  </si>
  <si>
    <t>https://echa.europa.eu/documents/10162/62353089-57f4-c7c7-64f9-291364883323</t>
  </si>
  <si>
    <t>https://echa.europa.eu/documents/10162/24e48bb3-3a68-1dfa-ef39-6e9f4ef92720</t>
  </si>
  <si>
    <t>https://echa.europa.eu/documents/10162/da7779d3-8314-7357-b82b-e6044a5dd6be</t>
  </si>
  <si>
    <t>Dicyclohexyl phthalate</t>
  </si>
  <si>
    <t>DCHP</t>
  </si>
  <si>
    <t>201-545-9</t>
  </si>
  <si>
    <t>84-61-7</t>
  </si>
  <si>
    <t>Toxic for reproduction (Article 57c)#Endocrine disrupting properties (Article 57(f) - human health)</t>
  </si>
  <si>
    <t>https://echa.europa.eu/documents/10162/8c434af5-cfbe-c87e-aa51-65893e385d1f#https://echa.europa.eu/documents/10162/2fe151f3-d425-cff3-fe31-d13c11afcc7a</t>
  </si>
  <si>
    <t>https://echa.europa.eu/documents/10162/1be86650-c2d6-326e-1991-735cbf66ecbf</t>
  </si>
  <si>
    <t>https://echa.europa.eu/documents/10162/919d3291-e835-609a-0800-03f64cda86b5#https://echa.europa.eu/documents/10162/b2995010-92b6-183f-2a3c-e5b823b537c9#https://echa.europa.eu/documents/10162/73c5f83c-3fe6-e1a0-b756-9dfcebf1eb85</t>
  </si>
  <si>
    <t>https://echa.europa.eu/documents/10162/a0f00120-5e32-7c74-0b7f-9c92f84cb38c</t>
  </si>
  <si>
    <t>Decamethylcyclopentasiloxane</t>
  </si>
  <si>
    <t>D5</t>
  </si>
  <si>
    <t>208-764-9</t>
  </si>
  <si>
    <t>541-02-6</t>
  </si>
  <si>
    <t>https://echa.europa.eu/documents/10162/1b8ab766-b3ff-840f-a0bd-f1ade391745d</t>
  </si>
  <si>
    <t>https://echa.europa.eu/documents/10162/32855182-9c49-d41f-150a-b6a6aa012fff</t>
  </si>
  <si>
    <t>https://echa.europa.eu/documents/10162/ddd97c9a-fe79-6f50-ff1a-c1d4bf305aab</t>
  </si>
  <si>
    <t>https://echa.europa.eu/documents/10162/4c47a1f3-3513-d688-6f46-32a4023415a5</t>
  </si>
  <si>
    <t>Benzo[ghi]perylene</t>
  </si>
  <si>
    <t>205-883-8</t>
  </si>
  <si>
    <t>191-24-2</t>
  </si>
  <si>
    <t>https://echa.europa.eu/documents/10162/ef81b8a3-7ec8-1380-d2ff-db1ceae26073</t>
  </si>
  <si>
    <t>https://echa.europa.eu/documents/10162/16752063-ed16-d532-0418-8613beeceab0</t>
  </si>
  <si>
    <t>https://echa.europa.eu/documents/10162/b45e78cd-5d70-0dd9-e895-e9fa89ab43d0</t>
  </si>
  <si>
    <t>https://echa.europa.eu/documents/10162/2d44cd37-2ac3-7cfc-a643-670a075df973</t>
  </si>
  <si>
    <t>Benzene-1,2,4-tricarboxylic acid 1,2 anhydride</t>
  </si>
  <si>
    <t>trimellitic anhydride; TMA</t>
  </si>
  <si>
    <t>209-008-0</t>
  </si>
  <si>
    <t>552-30-7</t>
  </si>
  <si>
    <t>https://echa.europa.eu/documents/10162/996c1b49-d6f7-5899-c94a-43a04d98ef94#https://echa.europa.eu/documents/10162/a6547852-e697-84ec-512c-5ba264ecf09e</t>
  </si>
  <si>
    <t>https://echa.europa.eu/documents/10162/358de08d-e71f-b578-e833-71fec1df75d2</t>
  </si>
  <si>
    <t>https://echa.europa.eu/documents/10162/c2b11ef6-5ca8-ba78-da4b-38baa59ac416#https://echa.europa.eu/documents/10162/e3f5cdaa-1633-1c3e-a50f-9fae7da39104#https://echa.europa.eu/documents/10162/4a628698-2072-0f8c-336e-4a20965aa7a5</t>
  </si>
  <si>
    <t>https://echa.europa.eu/documents/10162/63cd8fa3-4a72-4ddb-b4b0-100ef95048e0</t>
  </si>
  <si>
    <t>Reaction products of 1,3,4-thiadiazolidine-2,5-dithione, formaldehyde and 4-heptylphenol, branched and linear (RP-HP)</t>
  </si>
  <si>
    <t>with ≥0.1% w/w 4-heptylphenol, branched and linear (4-HPbl)</t>
  </si>
  <si>
    <t>15-Jan-2018</t>
  </si>
  <si>
    <t>https://echa.europa.eu/documents/10162/339e0894-361d-ab6c-615f-7e201376d128</t>
  </si>
  <si>
    <t>https://echa.europa.eu/documents/10162/c8ea7b6a-06bc-eeaf-ae4d-3d980a6078bc</t>
  </si>
  <si>
    <t>https://echa.europa.eu/documents/10162/2064f792-8443-873c-27de-eae18f593b59#https://echa.europa.eu/documents/10162/b33d78f4-946c-1d4d-e923-1ade7869c464</t>
  </si>
  <si>
    <t>https://echa.europa.eu/documents/10162/662821c8-16be-e02e-e52f-6e214b6041d5</t>
  </si>
  <si>
    <t>Reaction product of 1,3,4-thiadiazolidine-2,5-dithione, formaldehyde and phenol, heptyl derivs.</t>
  </si>
  <si>
    <t>1471311-26-8</t>
  </si>
  <si>
    <t>Formaldehyde, reaction products with branched and linear heptylphenol, carbon disulfide and hydrazine</t>
  </si>
  <si>
    <t>300-298-5</t>
  </si>
  <si>
    <t>93925-00-9</t>
  </si>
  <si>
    <t>Chrysene</t>
  </si>
  <si>
    <t>205-923-4</t>
  </si>
  <si>
    <t>218-01-9</t>
  </si>
  <si>
    <t>https://echa.europa.eu/documents/10162/a7438bc1-a7fd-caef-d74a-ca33fc0f3610</t>
  </si>
  <si>
    <t>https://echa.europa.eu/documents/10162/2b898da9-812d-8a07-e059-e81d2c2883cb</t>
  </si>
  <si>
    <t>https://echa.europa.eu/documents/10162/92791ee1-40a6-f4dd-a2fe-927f6f1cb478</t>
  </si>
  <si>
    <t>https://echa.europa.eu/documents/10162/e3f6792d-7e59-654f-b90e-2149525906cd</t>
  </si>
  <si>
    <t>Cadmium nitrate</t>
  </si>
  <si>
    <t>233-710-6</t>
  </si>
  <si>
    <t>10325-94-7</t>
  </si>
  <si>
    <t>Carcinogenic (Article 57a)#Mutagenic (Article 57b)#Specific target organ toxicity after repeated exposure (Article 57(f) - human health)</t>
  </si>
  <si>
    <t>https://echa.europa.eu/documents/10162/d1e3a2d5-13a6-c5da-62cf-2d581d94b87d</t>
  </si>
  <si>
    <t>https://echa.europa.eu/documents/10162/8b38c499-dad0-ee30-11ab-198b55b2e69d</t>
  </si>
  <si>
    <t>https://echa.europa.eu/documents/10162/ac791555-9e63-3208-e176-cd0fdb4fbdf0</t>
  </si>
  <si>
    <t>https://echa.europa.eu/documents/10162/264dda83-c2e5-7c7b-0c1f-57a7cc32afe4</t>
  </si>
  <si>
    <t>Cadmium hydroxide</t>
  </si>
  <si>
    <t>244-168-5</t>
  </si>
  <si>
    <t>21041-95-2</t>
  </si>
  <si>
    <t>https://echa.europa.eu/documents/10162/deb481e6-b2f3-9792-7d2b-260a1f383dc1</t>
  </si>
  <si>
    <t>https://echa.europa.eu/documents/10162/d6ad39ad-bbf7-562c-2042-a823ed29cc1e</t>
  </si>
  <si>
    <t>https://echa.europa.eu/documents/10162/38688481-353e-bac2-e83e-68f4c772aac7</t>
  </si>
  <si>
    <t>https://echa.europa.eu/documents/10162/0252778f-258a-2b3d-7765-0291f9fe3c45</t>
  </si>
  <si>
    <t>Cadmium carbonate</t>
  </si>
  <si>
    <t>208-168-9</t>
  </si>
  <si>
    <t>513-78-0</t>
  </si>
  <si>
    <t>https://echa.europa.eu/documents/10162/53cefde3-40e9-8d3d-b52d-87a9d828871d</t>
  </si>
  <si>
    <t>https://echa.europa.eu/documents/10162/31f9a47b-191c-526e-0446-f10162fd312c</t>
  </si>
  <si>
    <t>https://echa.europa.eu/documents/10162/acc7ace6-0118-6d74-4446-38f5bbe0b6b6</t>
  </si>
  <si>
    <t>https://echa.europa.eu/documents/10162/c26799d3-6187-0494-1cc4-af9c9645b1b3</t>
  </si>
  <si>
    <t>Benz[a]anthracene</t>
  </si>
  <si>
    <t>200-280-6</t>
  </si>
  <si>
    <t>56-55-3</t>
  </si>
  <si>
    <t>https://echa.europa.eu/documents/10162/6adbea83-2790-92a4-06cd-ce39c4bf3211</t>
  </si>
  <si>
    <t>https://echa.europa.eu/documents/10162/7d8ac604-d716-4a97-8682-d3d5e5c4158f</t>
  </si>
  <si>
    <t>https://echa.europa.eu/documents/10162/75ad552f-1e59-2599-e379-55ecec998d3f</t>
  </si>
  <si>
    <t>https://echa.europa.eu/documents/10162/efef93e7-63f5-75b8-9f6e-d260b0c595ab</t>
  </si>
  <si>
    <t>1,6,7,8,9,14,15,16,17,17,18,18-Dodecachloropentacyclo[12.2.1.16,9.02,13.05,10]octadeca-7,15-diene (“Dechlorane Plus”™)</t>
  </si>
  <si>
    <t>covering any of its individual anti- and syn-isomers or any combination thereof</t>
  </si>
  <si>
    <t>https://echa.europa.eu/documents/10162/48495b62-d4d3-e6fc-bf86-f42fd4f2e6dc</t>
  </si>
  <si>
    <t>https://echa.europa.eu/documents/10162/78fb98fd-a8e7-31a3-f910-f2bad587d8a6</t>
  </si>
  <si>
    <t>https://echa.europa.eu/documents/10162/9aa77dde-f0fc-4422-2c00-55b620e57552#https://echa.europa.eu/documents/10162/97b3c3bf-f38a-f3e2-6b53-45654bcc02dc</t>
  </si>
  <si>
    <t>https://echa.europa.eu/documents/10162/72b812a4-77eb-be74-c5bb-694b20017d58</t>
  </si>
  <si>
    <t>(1S,2S,5R,6R,9S,10S,13R,14R)-1,6,7,8,9,14,15,16,17,17,18,18-Dodecachloropentacyclo[12.2.1.1⁶,⁹.0²,¹³.0⁵,¹⁰]octadeca-7,15-diene</t>
  </si>
  <si>
    <t>135821-03-3</t>
  </si>
  <si>
    <t>1,6,7,8,9,14,15,16,17,17,18,18-dodecachloropentacyclo[12.2.1.16,9.02,13.05,10]octadeca-7,15-diene</t>
  </si>
  <si>
    <t>236-948-9</t>
  </si>
  <si>
    <t>13560-89-9</t>
  </si>
  <si>
    <t>(1S,2S,5S,6S,9R,10R,13R,14R)-1,6,7,8,9,14,15,16,17,17,18,18-Dodecachloropentacyclo[12.2.1.1⁶,⁹.0²,¹³.0⁵,¹⁰]octadeca-7,15-diene</t>
  </si>
  <si>
    <t>135821-74-8</t>
  </si>
  <si>
    <t>rel-(1R,4S,4aS,6aR,7R,10S,10aS,12aR)-1,2,3,4,7,8,9,10,13,13,14,14-dodecachloro-1,4,4a,5,6,6a,7,10,10a,11,12,12a-dodecahydro-1,4:7,10-dimethanodibenzo[a,e]cyclooctene</t>
  </si>
  <si>
    <t>rel-(1R,4S,4aS,6aS,7S,10R,10aR,12aR)-1,2,3,4,7,8,9,10,13,13,14,14-dodecachloro-1,4,4a,5,6,6a,7,10,10a,11,12,12a-dodecahydro-1,4:7,10-dimethanodibenzo[a,e]cyclooctene</t>
  </si>
  <si>
    <t>Perfluorohexane-1-sulphonic acid and its salts</t>
  </si>
  <si>
    <t>PFHxS</t>
  </si>
  <si>
    <t>07-Jul-2017</t>
  </si>
  <si>
    <t>https://echa.europa.eu/documents/10162/20a23653-34b1-bb48-4887-7ea77bedc637</t>
  </si>
  <si>
    <t>https://echa.europa.eu/documents/10162/a118329d-6a4f-f820-bbc0-94c640c0a9fa</t>
  </si>
  <si>
    <t>https://echa.europa.eu/documents/10162/149c1af7-6375-9ad5-a141-ec53d76b4707#https://echa.europa.eu/documents/10162/1f48372e-97dd-db9f-4335-8cec7ae55eee</t>
  </si>
  <si>
    <t>https://echa.europa.eu/documents/10162/9cbe10e5-9e87-4992-4097-ea127ca394e2</t>
  </si>
  <si>
    <t>ammonium perfluorohexane-1-sulphonate</t>
  </si>
  <si>
    <t>269-511-6</t>
  </si>
  <si>
    <t>68259-08-5</t>
  </si>
  <si>
    <t>perfluorohexane-1-sulphonic acid</t>
  </si>
  <si>
    <t>206-587-1</t>
  </si>
  <si>
    <t>355-46-4</t>
  </si>
  <si>
    <t>tridecafluorohexanesulphonic acid, compound with 2,2'-iminodiethanol (1:1)</t>
  </si>
  <si>
    <t>274-462-9</t>
  </si>
  <si>
    <t>70225-16-0</t>
  </si>
  <si>
    <t>potassium perfluorohexane-1-sulphonate</t>
  </si>
  <si>
    <t>223-393-2</t>
  </si>
  <si>
    <t>3871-99-6</t>
  </si>
  <si>
    <t>N,N,N-triethylethanaminium tridecafluorohexane-1-sulfonate</t>
  </si>
  <si>
    <t>108427-55-0</t>
  </si>
  <si>
    <t>Phosphonium, triphenyl(phenylmethyl)-, 1,1,2,2,3,3,4,4,5,5,6,6,6-tridecafluoro-1-hexanesulfonate (1:1)</t>
  </si>
  <si>
    <t>1000597-52-3</t>
  </si>
  <si>
    <t>Ethanaminium, N-[4-[[4-(diethylamino)phenyl][4-(ethylamino)-1-naphthalenyl]methylene]-2,5-cyclohexadien-1-ylidene]-N-ethyl-, 1,1,2,2,3,3,4,4,5,5,6,6,6-tridecafluoro-1-hexanesulfonate (1:1)</t>
  </si>
  <si>
    <t>1310480-24-0</t>
  </si>
  <si>
    <t>Methanaminium, N-[4-[[4-(dimethylamino)phenyl][4-(ethylamino)-1-naphthalenyl]methylene]-2,5-cyclohexadien-1-ylidene]-N-methyl-, 1,1,2,2,3,3,4,4,5,5,6,6,6-tridecafluoro-1-hexanesulfonate (1:1)</t>
  </si>
  <si>
    <t>1310480-27-3</t>
  </si>
  <si>
    <t>Methanaminium, N-[4-[[4-(dimethylamino)phenyl][4-(phenylamino)-1-naphthalenyl]methylene]-2,5-cyclohexadien-1-ylidene]-N-methyl-, 1,1,2,2,3,3,4,4,5,5,6,6,6-tridecafluoro-1-hexanesulfonate (1:1)</t>
  </si>
  <si>
    <t>1310480-28-4</t>
  </si>
  <si>
    <t>Beta-Cyclodextrin, compd. with 1,1,2,2,3,3,4,4,5,5,6,6,6-tridecafluoro-1-hexanesulfonic acid ion(1-)(1:1)</t>
  </si>
  <si>
    <t>1329995-45-0</t>
  </si>
  <si>
    <t>Gamma-Cyclodextrin, compd. with 1,1,2,2,3,3,4,4,5,5,6,6,6-tridecafluoro-1-hexanesulfonic acid ion(1-)(1:1)</t>
  </si>
  <si>
    <t>1329995-69-8</t>
  </si>
  <si>
    <t>Sulfonium, triphenyl-, 1,1,2,2,3,3,4,4,5,5,6,6,6-tridecafluoro-1-hexanesulfonate (1:1)</t>
  </si>
  <si>
    <t>144116-10-9</t>
  </si>
  <si>
    <t>Quinolinium, 1-(carboxymethyl)-4-[2-[4-[4-(2,2-diphenylethenyl)phenyl]-1,2,3,3a,4,8b-hexahydrocyclopent[b]indol-7-yl]ethenyl]-, 1,1,2,2,3,3,4,4,5,5,6,6,6-tridecafluoro-1-hexanesulfonate (1:1)</t>
  </si>
  <si>
    <t>1462414-59-0</t>
  </si>
  <si>
    <t>Iodonium, diphenyl-, 1,1,2,2,3,3,4,4,5,5,6,6,6-tridecafluoro-1-hexanesulfonate (1:1)</t>
  </si>
  <si>
    <t>153443-35-7</t>
  </si>
  <si>
    <t>Methanaminium, N,N,N-trimethyl-, salt with 1,1,2,2,3,3,4,4,5,5,6,6,6-tridecafluoro-1-hexanesulfonic acid (1:1)</t>
  </si>
  <si>
    <t>189274-31-5</t>
  </si>
  <si>
    <t>1-Hexanesulfonic acid, 1,1,2,2,3,3,4,4,5,5,6,6,6-tridecafluoro-, compd.with 2-methyl-2-propanamine (1:1)</t>
  </si>
  <si>
    <t>202189-84-2</t>
  </si>
  <si>
    <t>Iodonium, bis[4-(1,1-dimethylethyl)phenyl]-, 1,1,2,2,3,3,4,4,5,5,6,6,6-tridecafluoro-1-hexanesulfonate (1:1)</t>
  </si>
  <si>
    <t>213740-81-9</t>
  </si>
  <si>
    <t>1-Hexanesulfonic acid, 1,1,2,2,3,3,4,4,5,5,6,6,6-tridecafluoro-, gallium salt (9CI)</t>
  </si>
  <si>
    <t>341035-71-0</t>
  </si>
  <si>
    <t>Sulfonium, bis(4-methylphenyl)phenyl-, 1,1,2,2,3,3,4,4,5,5,6,6,6-tridecafluoro-1-hexanesulfonate (1:1)</t>
  </si>
  <si>
    <t>341548-85-4</t>
  </si>
  <si>
    <t>1-Hexanesulfonic acid, 1,1,2,2,3,3,4,4,5,5,6,6,6-tridecafluoro-, scandium(3+) salt (3:1)</t>
  </si>
  <si>
    <t>350836-93-0</t>
  </si>
  <si>
    <t>1-Hexanesulfonic acid, 1,1,2,2,3,3,4,4,5,5,6,6,6-tridecafluoro-, neodymium(3+) salt (3:1)</t>
  </si>
  <si>
    <t>41184-65-0</t>
  </si>
  <si>
    <t>1-Hexanesulfonic acid, 1,1,2,2,3,3,4,4,5,5,6,6,6-tridecafluoro-, yttrium(3+) salt (3:1)</t>
  </si>
  <si>
    <t>41242-12-0</t>
  </si>
  <si>
    <t>Sulfonium, (thiodi-4,1-phenylene)bis[diphenyl-, salt with 1,1,2,2,3,3,4,4,5,5,6,6,6-tridecafluoro-1-hexanesulfonic acid (1:2)</t>
  </si>
  <si>
    <t>421555-73-9</t>
  </si>
  <si>
    <t>Iodonium, bis[4-(1,1-dimethylpropyl)phenyl]-, salt with 1,1,2,2,3,3,4,4,5,5,6,6,6-tridecafluoro-1-hexanesulfonic</t>
  </si>
  <si>
    <t>421555-74-0</t>
  </si>
  <si>
    <t>Sulfonium, tris[4-(1,1-dimethylethyl)phenyl]-, 1,1,2,2,3,3,4,4,5,5,6,6,6-tridecafluoro-1-hexanesulfonate (1:1)</t>
  </si>
  <si>
    <t>425670-70-8</t>
  </si>
  <si>
    <t>1-Hexanesulfonic acid, 1,1,2,2,3,3,4,4,5,5,6,6,6-tridecafluoro-, lithium salt (1:1)</t>
  </si>
  <si>
    <t>55120-77-9</t>
  </si>
  <si>
    <t>1-Hexanesulfonic acid, 1,1,2,2,3,3,4,4,5,5,6,6,6-tridecafluoro-, zinc salt</t>
  </si>
  <si>
    <t>70136-72-0</t>
  </si>
  <si>
    <t>1-Hexanesulfonic acid, 1,1,2,2,3,3,4,4,5,5,6,6,6-tridecafluoro-, compd. with N,N-diethylethanamine (1:1)</t>
  </si>
  <si>
    <t>72033-41-1</t>
  </si>
  <si>
    <t>1-Hexanesulfonic acid, 1,1,2,2,3,3,4,4,5,5,6,6,6-tridecafluoro-, sodium salt</t>
  </si>
  <si>
    <t>82382-12-5</t>
  </si>
  <si>
    <t>Iodonium, bis[(1,1-dimethylethyl)phenyl]-, salt with 1,1,2,2,3,3,4,4,5,5,6,6,6-tridecafluoro-1-hexanesulfonic acid (1:1) (9CI)</t>
  </si>
  <si>
    <t>866621-50-3</t>
  </si>
  <si>
    <t>Sulfonium, (4-methylphenyl)diphenyl-, 1,1,2,2,3,3,4,4,5,5,6,6,6-tridecafluoro-1-hexanesulfonate (1:1)</t>
  </si>
  <si>
    <t>910606-39-2</t>
  </si>
  <si>
    <t>Sulfonium, [4-[(2-methyl-1-oxo-2-propen-1-yl)oxy]phenyl]diphenyl-, 1,1,2,2,3,3,4,4,5,5,6,6,6-tridecafluoro-1-hexanesulfonate (1:1)</t>
  </si>
  <si>
    <t>911027-68-4</t>
  </si>
  <si>
    <t>Sulfonium, [4-[(2-methyl-1-oxo-2-propenyl)oxy]phenyl]diphenyl-, salt with 1,1,2,2,3,3,4,4,5,5,6,6,6-tridecafluoro-1-hexanesulfonic acid (1:1), polymer with 2-ethyltricyclo[3.3.1.13,7]dec-2-yl 2-methyl-2-propenoate, 3-hydroxytricyclo[3.3.1.13,7]dec-1-yl 2-methyl-2-propenoate and tetrahydro-2-oxo-3-furanyl 2-methyl-2-propenoate</t>
  </si>
  <si>
    <t>911027-69-5</t>
  </si>
  <si>
    <t>N,N,N-tributylbutan-1-aminium tridecafluorohexane-1-sulfonate</t>
  </si>
  <si>
    <t>108427-54-9</t>
  </si>
  <si>
    <t>Dibenzo[k,n][1,4,7,10,13]tetraoxathiacyclopentadecinium, 19-[4-(1,1-dimethylethyl)phenyl]-6,7,9,10,12,13-hexahydro-, 1,1,2,2,3,3,4,4,5,5,6,6,6-tridecafluoro-1-hexanesulfonate (1:1)</t>
  </si>
  <si>
    <t>928049-42-7</t>
  </si>
  <si>
    <t>1-Hexanesulfonic acid, 1,1,2,2,3,3,4,4,5,5,6,6,6-tridecafluoro-, cesium salt (1:1)</t>
  </si>
  <si>
    <t>92011-17-1</t>
  </si>
  <si>
    <t>1-Hexanesulfonic acid, 1,1,2,2,3,3,4,4,5,5,6,6,6-tridecafluoro-, compd. With pyrrolidine (1:1)</t>
  </si>
  <si>
    <t>1187817-57-7</t>
  </si>
  <si>
    <t>p-(1,1-dimethylpropyl)phenol</t>
  </si>
  <si>
    <t>201-280-9</t>
  </si>
  <si>
    <t>80-46-6</t>
  </si>
  <si>
    <t>12-Jan-2017</t>
  </si>
  <si>
    <t>https://echa.europa.eu/documents/10162/c11b5b68-67f4-8044-53a6-26759a106c80</t>
  </si>
  <si>
    <t>https://echa.europa.eu/documents/10162/c6fa630c-af6f-0df1-8f5d-ec0b890e58a3</t>
  </si>
  <si>
    <t>https://echa.europa.eu/documents/10162/02d37927-a27f-fa9b-d8de-bc3c3a46799f</t>
  </si>
  <si>
    <t>https://echa.europa.eu/documents/10162/d19dd624-e601-fbae-dd35-036f9335aef9</t>
  </si>
  <si>
    <t>Nonadecafluorodecanoic acid (PFDA) and its sodium and ammonium salts</t>
  </si>
  <si>
    <t>https://echa.europa.eu/documents/10162/df3daa02-0c97-2c3a-2c7b-90c267642086</t>
  </si>
  <si>
    <t>https://echa.europa.eu/documents/10162/a1000164-695a-311d-3eb0-71c09e92dc84</t>
  </si>
  <si>
    <t>https://echa.europa.eu/documents/10162/48c9acdc-7474-b256-e8cb-b0c6c1e5f2d0</t>
  </si>
  <si>
    <t>https://echa.europa.eu/documents/10162/71f60a29-6e2a-f20f-e79a-58d11056df2f</t>
  </si>
  <si>
    <t>Nonadecafluorodecanoic acid</t>
  </si>
  <si>
    <t>206-400-3</t>
  </si>
  <si>
    <t>335-76-2</t>
  </si>
  <si>
    <t>sodium nonadecafluorodecanoate</t>
  </si>
  <si>
    <t>3830-45-3</t>
  </si>
  <si>
    <t>Ammonium nonadecafluorodecanoate</t>
  </si>
  <si>
    <t>221-470-5</t>
  </si>
  <si>
    <t>3108-42-7</t>
  </si>
  <si>
    <t>4-heptylphenol, branched and linear</t>
  </si>
  <si>
    <t>substances with a linear and/or branched alkyl chain with a carbon number of 7 covalently bound predominantly in position 4 to phenol, covering also UVCB- and well-defined substances which include any of the individual isomers or a combination thereof</t>
  </si>
  <si>
    <t>https://echa.europa.eu/documents/10162/0f8c5cf3-ccb7-3df6-c351-1c2df00cbc91</t>
  </si>
  <si>
    <t>https://echa.europa.eu/documents/10162/32f515fd-4785-d96a-5394-ace770b72b97</t>
  </si>
  <si>
    <t>https://echa.europa.eu/documents/10162/9ec084eb-b304-e40b-acd4-23761f9bb6cd#https://echa.europa.eu/documents/10162/8501ed51-1cc7-1ab6-7b4f-4d6e6e0c65df</t>
  </si>
  <si>
    <t>https://echa.europa.eu/documents/10162/d70e2c1c-c5b8-4570-4f7c-57d6a3f2c39f</t>
  </si>
  <si>
    <t>Phenol, heptyl derivs.</t>
  </si>
  <si>
    <t>276-743-1</t>
  </si>
  <si>
    <t>72624-02-3</t>
  </si>
  <si>
    <t>4-heptylphenol</t>
  </si>
  <si>
    <t>217-862-0</t>
  </si>
  <si>
    <t>1987-50-4</t>
  </si>
  <si>
    <t>4-(2,3,3-trimethylbutan-2-yl)phenol</t>
  </si>
  <si>
    <t>72861-06-4</t>
  </si>
  <si>
    <t>4-(2,4-dimethylpentan-2-yl)phenol</t>
  </si>
  <si>
    <t>33104-11-9</t>
  </si>
  <si>
    <t>4-(3-ethylpentan-3-yl)phenol</t>
  </si>
  <si>
    <t>37872-24-5</t>
  </si>
  <si>
    <t>4-(2-methylhexan-2-yl)phenol</t>
  </si>
  <si>
    <t>30784-31-7</t>
  </si>
  <si>
    <t>4-(3,3-dimethylpentan-2-yl)phenol</t>
  </si>
  <si>
    <t>911371-06-7</t>
  </si>
  <si>
    <t>4-(3-methylhexan-2-yl)phenol</t>
  </si>
  <si>
    <t>854904-93-1</t>
  </si>
  <si>
    <t>4-(4,4-dimethylpentan-2-yl)phenol</t>
  </si>
  <si>
    <t>911371-07-8</t>
  </si>
  <si>
    <t>4-(4-methylhexan-2-yl)phenol</t>
  </si>
  <si>
    <t>71945-81-8</t>
  </si>
  <si>
    <t>4-(3-methylhexan-3-yl)phenol</t>
  </si>
  <si>
    <t>30784-32-8</t>
  </si>
  <si>
    <t>4-(2,2-dimethylpentan-3-yl)phenol</t>
  </si>
  <si>
    <t>861010-65-3</t>
  </si>
  <si>
    <t>4-(5-methylhexan-3-yl)phenol</t>
  </si>
  <si>
    <t>854904-92-0</t>
  </si>
  <si>
    <t>4-(heptan-3-yl)phenol</t>
  </si>
  <si>
    <t>6465-74-3</t>
  </si>
  <si>
    <t>4-(heptan-2-yl)phenol</t>
  </si>
  <si>
    <t>6863-24-7</t>
  </si>
  <si>
    <t>4-(heptan-4-yl)phenol</t>
  </si>
  <si>
    <t>6465-71-0</t>
  </si>
  <si>
    <t>4-(3-ethylpentyl)phenol</t>
  </si>
  <si>
    <t>911370-98-4</t>
  </si>
  <si>
    <t>4-(3-methylhexyl)phenol</t>
  </si>
  <si>
    <t>102570-52-5</t>
  </si>
  <si>
    <t>4-(4-methylhexyl)phenol</t>
  </si>
  <si>
    <t>1139800-98-8</t>
  </si>
  <si>
    <t>4-(5-methylhexyl)phenol</t>
  </si>
  <si>
    <t>100532-36-3</t>
  </si>
  <si>
    <t>4-(2,4-dimethylpentan-3-yl)phenol</t>
  </si>
  <si>
    <t>1824346-00-0</t>
  </si>
  <si>
    <t>4-(2,3-dimethylpentan-2-yl)phenol</t>
  </si>
  <si>
    <t>861011-60-1</t>
  </si>
  <si>
    <t>Phenol, 4-(1-ethyl-1,2-dimethylpropyl)-</t>
  </si>
  <si>
    <t>30784-27-1</t>
  </si>
  <si>
    <t>Phenol, 4-tert-heptyl-</t>
  </si>
  <si>
    <t>288864-02-8</t>
  </si>
  <si>
    <t>4-(5-methylhexan-2-yl)phenol</t>
  </si>
  <si>
    <t>857629-71-1</t>
  </si>
  <si>
    <t>4,4'-isopropylidenediphenol</t>
  </si>
  <si>
    <t>Bisphenol A; BPA</t>
  </si>
  <si>
    <t>201-245-8</t>
  </si>
  <si>
    <t>80-05-7</t>
  </si>
  <si>
    <t>https://echa.europa.eu/documents/10162/36834f25-582c-0855-37fb-bd20b409382c#https://echa.europa.eu/documents/10162/eeed2c09-2263-25ad-49cd-a0926736c877#https://echa.europa.eu/documents/10162/ede153a4-db00-daf6-120f-6b6ccce0c539</t>
  </si>
  <si>
    <t>https://echa.europa.eu/documents/10162/a6dc6937-ccec-1024-8282-8304a76549fa</t>
  </si>
  <si>
    <t>https://echa.europa.eu/documents/10162/b10d6a00-8e47-9b14-4f61-c779a8dc8450#https://echa.europa.eu/documents/10162/908badc9-e65d-3bae-933a-3512a9262e59#https://echa.europa.eu/documents/10162/769b2777-19cd-9fff-33c4-54fe6d8290d5</t>
  </si>
  <si>
    <t>https://echa.europa.eu/documents/10162/9abf8b9b-9f39-f9fb-ad06-6f90ed3a7a5e#https://echa.europa.eu/documents/10162/fef2066e-2d2b-677b-71c9-2ea81f517ada#https://echa.europa.eu/documents/10162/4b8caa8c-125d-c1d2-fb59-06b2f0545fbb</t>
  </si>
  <si>
    <t>Benzo[def]chrysene (Benzo[a]pyrene)</t>
  </si>
  <si>
    <t>200-028-5</t>
  </si>
  <si>
    <t>50-32-8</t>
  </si>
  <si>
    <t>Carcinogenic (Article 57a)#Mutagenic (Article 57b)#Toxic for reproduction (Article 57c)#PBT (Article 57d)#vPvB (Article 57e)</t>
  </si>
  <si>
    <t>20-Jun-2016</t>
  </si>
  <si>
    <t>https://echa.europa.eu/documents/10162/4b054c5b-8511-4a30-8ef8-35ab143b4fd0</t>
  </si>
  <si>
    <t>https://echa.europa.eu/documents/10162/75ad6d26-78d9-4903-b06a-cf69953713dc</t>
  </si>
  <si>
    <t>https://echa.europa.eu/documents/10162/985e117f-38e2-4d45-9d0c-94413dd0462e</t>
  </si>
  <si>
    <t>https://echa.europa.eu/documents/10162/040bf73f-9e4f-57c7-d32b-43bd8880702d</t>
  </si>
  <si>
    <t>Perfluorononan-1-oic-acid and its sodium and ammonium salts</t>
  </si>
  <si>
    <t>17-Dez-2015</t>
  </si>
  <si>
    <t>https://echa.europa.eu/documents/10162/725df6cb-070c-48c9-89a5-500ee2dabe16</t>
  </si>
  <si>
    <t>https://echa.europa.eu/documents/10162/2aa67f6e-621e-4337-84aa-076f0de11f4e</t>
  </si>
  <si>
    <t>https://echa.europa.eu/documents/10162/48ae5fe3-9436-4a10-a533-ed642b92ce47</t>
  </si>
  <si>
    <t>https://echa.europa.eu/documents/10162/d6543a35-481d-c564-314b-e2080bb787b6</t>
  </si>
  <si>
    <t>Ammonium salts of perfluorononan-1-oic-acid</t>
  </si>
  <si>
    <t>4149-60-4</t>
  </si>
  <si>
    <t>Perfluorononan-1-oic-acid</t>
  </si>
  <si>
    <t>206-801-3</t>
  </si>
  <si>
    <t>375-95-1</t>
  </si>
  <si>
    <t>Sodium salts of perfluorononan-1-oic-acid</t>
  </si>
  <si>
    <t>21049-39-8</t>
  </si>
  <si>
    <t>Nitrobenzene</t>
  </si>
  <si>
    <t>202-716-0</t>
  </si>
  <si>
    <t>98-95-3</t>
  </si>
  <si>
    <t>https://echa.europa.eu/documents/10162/bcde2926-a00e-4389-8e48-67122bceba67</t>
  </si>
  <si>
    <t>https://echa.europa.eu/documents/10162/d51c9722-aed2-47a0-8356-831db2066b0a</t>
  </si>
  <si>
    <t>https://echa.europa.eu/documents/10162/d71ba080-df7e-42e6-a76f-4eec3880ebe5</t>
  </si>
  <si>
    <t>https://echa.europa.eu/documents/10162/d0e3c2a3-d273-70ee-3191-d939681c22f4</t>
  </si>
  <si>
    <t>2-(2H-benzotriazol-2-yl)-4-(tert-butyl)-6-(sec-butyl)phenol (UV-350)</t>
  </si>
  <si>
    <t>253-037-1</t>
  </si>
  <si>
    <t>36437-37-3</t>
  </si>
  <si>
    <t>https://echa.europa.eu/documents/10162/aca017f7-ce9f-4bce-a991-7c9e911a3ddd</t>
  </si>
  <si>
    <t>https://echa.europa.eu/documents/10162/2721734c-c482-493b-82e8-3b4d131a6507</t>
  </si>
  <si>
    <t>https://echa.europa.eu/documents/10162/13121440-8260-4e04-bc10-5dcad34c7ac0</t>
  </si>
  <si>
    <t>https://echa.europa.eu/documents/10162/118b1880-d7bc-b1ed-3539-bf39a3fda3bb</t>
  </si>
  <si>
    <t>2,4-di-tert-butyl-6-(5-chlorobenzotriazol-2-yl)phenol (UV-327)</t>
  </si>
  <si>
    <t>223-383-8</t>
  </si>
  <si>
    <t>3864-99-1</t>
  </si>
  <si>
    <t>https://echa.europa.eu/documents/10162/86a55090-a222-4389-83d6-4859f9efb875</t>
  </si>
  <si>
    <t>https://echa.europa.eu/documents/10162/b9c11f35-3120-4aa0-abec-d80c9aeb3786</t>
  </si>
  <si>
    <t>https://echa.europa.eu/documents/10162/5d71b975-bba0-482d-9a5e-a102c7a0fc0d</t>
  </si>
  <si>
    <t>https://echa.europa.eu/documents/10162/2a1e557b-3091-610d-3175-3b08da084dbd</t>
  </si>
  <si>
    <t>1,3-propanesultone</t>
  </si>
  <si>
    <t>214-317-9</t>
  </si>
  <si>
    <t>1120-71-4</t>
  </si>
  <si>
    <t>https://echa.europa.eu/documents/10162/513d6dfe-b82b-a513-687a-d7a8ce6e8a59</t>
  </si>
  <si>
    <t>https://echa.europa.eu/documents/10162/ab2bd960-50e9-44b4-a02d-4a3c9a622bdc</t>
  </si>
  <si>
    <t>https://echa.europa.eu/documents/10162/08f7169e-1697-4323-b13a-b037046eff96</t>
  </si>
  <si>
    <t>https://echa.europa.eu/documents/10162/22a7e514-1415-8815-b17d-a91d4e671812</t>
  </si>
  <si>
    <t>5-sec-butyl-2-(2,4-dimethylcyclohex-3-en-1-yl)-5-methyl-1,3-dioxane [1], 5-sec-butyl-2-(4,6-dimethylcyclohex-3-en-1-yl)-5-methyl-1,3-dioxane [2]</t>
  </si>
  <si>
    <t>covering any of the individual stereoisomers of [1] and [2] or any combination thereof</t>
  </si>
  <si>
    <t>15-Jun-2015</t>
  </si>
  <si>
    <t>https://echa.europa.eu/documents/10162/f7c78fc1-bc3e-4913-9a8f-1f57e03326e4</t>
  </si>
  <si>
    <t>https://echa.europa.eu/documents/10162/c87c2930-58af-20dd-8394-afcd0d96ee3f</t>
  </si>
  <si>
    <t>https://echa.europa.eu/documents/10162/a4fac134-09e6-43c1-a65f-dfaee5f85731</t>
  </si>
  <si>
    <t>https://echa.europa.eu/documents/10162/8831bc31-c2e0-f702-ef41-fb3a49ec0789</t>
  </si>
  <si>
    <t>Reaction mass of 5-[(2R)-butan-2-yl]-2-[(1R,2R)-2,4-dimethylcyclohex-3-en-1-yl]-5-methyl-1,3-dioxane and 5-[(2R)-butan-2-yl]-2-[(1R,6R)-4,6-dimethylcyclohex-3-en-1-yl]-5-methyl-1,3-dioxane and 5-[(2S)-butan-2-yl]-2-[(1R,2R)-2,4-dimethylcyclohex-3-en-1-yl]-5-methyl-1,3-dioxane and 5-[(2S)-butan-2-yl]-2-[(1S,2R)-2,4-dimethylcyclohex-3-en-1-yl]-5-methyl-1,3-dioxane and 5-[(2S)-butan-2-yl]-2-[(1S,6R)-4,6-dimethylcyclohex-3-en-1-yl]-5-methyl-1,3-dioxane</t>
  </si>
  <si>
    <t>1,3-Dioxane, 2-(2,4-dimethyl-3-cyclohexen-1-yl)-5-methyl-5-(1-methylpropyl)-</t>
  </si>
  <si>
    <t>117933-89-8</t>
  </si>
  <si>
    <t>1,3-Dioxane, 2-[(1R,2R)-2,4-dimethyl-3-cyclohexen-1-yl]-5-methyl-5-(1-methylpropyl)-, cis-</t>
  </si>
  <si>
    <t>676367-05-8</t>
  </si>
  <si>
    <t>1,3-Dioxane, 2-[(1R,2R)-2,4-dimethyl-3-cyclohexen-1-yl]-5-methyl-5-(1-methylpropyl)-, cis-rel-</t>
  </si>
  <si>
    <t>343934-04-3</t>
  </si>
  <si>
    <t>1,3-Dioxane, 2-[(1R,2R)-2,4-dimethyl-3-cyclohexen-1-yl]-5-methyl-5-(1-methylpropyl)-, trans-</t>
  </si>
  <si>
    <t>676367-09-2</t>
  </si>
  <si>
    <t>1,3-Dioxane, 2-[(1R,2R)-2,4-dimethyl-3-cyclohexen-1-yl]-5-methyl-5-(1-methylpropyl)-, trans-rel-</t>
  </si>
  <si>
    <t>343934-05-4</t>
  </si>
  <si>
    <t>1,3-Dioxane, 2-[(1R,2S)-2,4-dimethyl-3-cyclohexen-1-yl]-5-methyl-5-(1-methylpropyl)-, cis-</t>
  </si>
  <si>
    <t>676367-04-7</t>
  </si>
  <si>
    <t>1,3-Dioxane, 2-[(1R,2S)-2,4-dimethyl-3-cyclohexen-1-yl]-5-methyl-5-(1-methylpropyl)-, trans-</t>
  </si>
  <si>
    <t>676367-08-1</t>
  </si>
  <si>
    <t>1,3-Dioxane, 2-[(1S,2R)-2,4-dimethyl-3-cyclohexen-1-yl]-5-methyl-5-(1-methylpropyl)-, cis-</t>
  </si>
  <si>
    <t>676367-03-6</t>
  </si>
  <si>
    <t>1,3-Dioxane, 2-[(1S,2R)-2,4-dimethyl-3-cyclohexen-1-yl]-5-methyl-5-(1-methylpropyl)-, trans-</t>
  </si>
  <si>
    <t>676367-07-0</t>
  </si>
  <si>
    <t>1,3-Dioxane, 2-[(1S,2S)-2,4-dimethyl-3-cyclohexen-1-yl]-5-methyl-5-(1-methylpropyl)-, cis-</t>
  </si>
  <si>
    <t>676367-02-5</t>
  </si>
  <si>
    <t>1,3-Dioxane, 2-[(1S,2S)-2,4-dimethyl-3-cyclohexen-1-yl]-5-methyl-5-(1-methylpropyl)-, trans-</t>
  </si>
  <si>
    <t>676367-06-9</t>
  </si>
  <si>
    <t>5-sec-butyl-2-(2,4-dimethylcyclohex-3-en-1-yl)-5-methyl-1,3-dioxane</t>
  </si>
  <si>
    <t>5-sec-butyl-2-(4,6-dimethylcyclohex-3-en-1-yl)-5-methyl-1,3-dioxane</t>
  </si>
  <si>
    <t>Reaction mass of 5-sec-butyl-2-(2,4-dimethylcyclohex-3-en-1-yl)-5-methyl-1,3-dioxane and 5-sec-butyl-2-(4,6-dimethylcyclohex-3-en-1-yl)-5-methyl-1,3-dioxane</t>
  </si>
  <si>
    <t>413-720-9</t>
  </si>
  <si>
    <t>186309-28-4</t>
  </si>
  <si>
    <t>1,2-benzenedicarboxylic acid, di-C6-10-alkyl esters or mixed decyl and hexyl and octyl diesters</t>
  </si>
  <si>
    <t>with ≥ 0.3% of dihexyl phthalate (EC No. 201-559-5)</t>
  </si>
  <si>
    <t>https://echa.europa.eu/documents/10162/af844510-0d70-6a9e-4fd5-714632a0f988</t>
  </si>
  <si>
    <t>https://echa.europa.eu/documents/10162/0d1991c8-23cf-4779-9e08-b9208bd40338#https://echa.europa.eu/documents/10162/f5495229-3f8c-4321-817c-dd498912310e</t>
  </si>
  <si>
    <t>https://echa.europa.eu/documents/10162/2b4a5011-39c9-4eb0-9309-9aa6b10981ab</t>
  </si>
  <si>
    <t>https://echa.europa.eu/documents/10162/c79982ce-adc9-d5c8-e42a-d8bc025c9f93</t>
  </si>
  <si>
    <t>1,2-Benzenedicarboxylic acid, mixed decyl and hexyl and octyl diesters</t>
  </si>
  <si>
    <t>272-013-1</t>
  </si>
  <si>
    <t>68648-93-1</t>
  </si>
  <si>
    <t>1,2-Benzenedicarboxylic acid, di-C6-10-alkyl esters</t>
  </si>
  <si>
    <t>271-094-0</t>
  </si>
  <si>
    <t>68515-51-5</t>
  </si>
  <si>
    <t>Reaction mass of 2-ethylhexyl 10-ethyl-4,4-dioctyl-7-oxo-8-oxa-3,5-dithia-4-stannatetradecanoate and 2-ethylhexyl 10-ethyl-4-[[2-[(2-ethylhexyl)oxy]-2-oxoethyl]thio]-4-octyl-7-oxo-8-oxa-3,5-dithia-4-stannatetradecanoate (reaction mass of DOTE and MOTE)</t>
  </si>
  <si>
    <t>17-Dez-2014</t>
  </si>
  <si>
    <t>https://echa.europa.eu/documents/10162/917a0639-8b9d-43ce-802c-b4e82a7f20e3</t>
  </si>
  <si>
    <t>https://echa.europa.eu/documents/10162/371b4814-2cbd-429d-88b9-905c19d0d299</t>
  </si>
  <si>
    <t>https://echa.europa.eu/documents/10162/a410b50c-11f9-49ca-9e8f-54f2a674b032</t>
  </si>
  <si>
    <t>https://echa.europa.eu/documents/10162/ba3a1dda-f1bb-0323-6067-257f1d310652</t>
  </si>
  <si>
    <t>Cadmium sulphate</t>
  </si>
  <si>
    <t>233-331-6</t>
  </si>
  <si>
    <t>10124-36-4, 31119-53-6</t>
  </si>
  <si>
    <t>Carcinogenic (Article 57a)#Mutagenic (Article 57b)#Toxic for reproduction (Article 57c)#Specific target organ toxicity after repeated exposure (Article 57(f) - human health)</t>
  </si>
  <si>
    <t>https://echa.europa.eu/documents/10162/9e3c41d5-088a-47e7-944a-2ccb112493b3</t>
  </si>
  <si>
    <t>https://echa.europa.eu/documents/10162/bbe26e5b-facf-4668-bc8c-38a175be4c62</t>
  </si>
  <si>
    <t>https://echa.europa.eu/documents/10162/037ede8d-4f3a-030c-8663-8b04336272ad</t>
  </si>
  <si>
    <t>https://echa.europa.eu/documents/10162/8418e3af-5df2-d281-49bf-5ce691521e86</t>
  </si>
  <si>
    <t>Sulfuric acid, cadmium salt, hydrate (3:3:8)</t>
  </si>
  <si>
    <t>616-572-5</t>
  </si>
  <si>
    <t>7790-84-3</t>
  </si>
  <si>
    <t>Sulfuric acid, cadmium salt (1:1), hydrate</t>
  </si>
  <si>
    <t>626-360-4</t>
  </si>
  <si>
    <t>15244-35-6</t>
  </si>
  <si>
    <t>Cadmium fluoride</t>
  </si>
  <si>
    <t>232-222-0</t>
  </si>
  <si>
    <t>7790-79-6</t>
  </si>
  <si>
    <t>https://echa.europa.eu/documents/10162/e333469a-fca7-48c2-a88f-52eaa8e7ad7e</t>
  </si>
  <si>
    <t>https://echa.europa.eu/documents/10162/0bba6429-659f-448b-9623-c6737291a3b1</t>
  </si>
  <si>
    <t>https://echa.europa.eu/documents/10162/6eb02b71-b691-4b53-b0f1-c8c68b2b3083</t>
  </si>
  <si>
    <t>https://echa.europa.eu/documents/10162/c185b4bd-150f-f36b-d3a4-48cf45d1e5fb</t>
  </si>
  <si>
    <t>2-ethylhexyl 10-ethyl-4,4-dioctyl-7-oxo-8-oxa-3,5-dithia-4-stannatetradecanoate (DOTE)</t>
  </si>
  <si>
    <t>239-622-4</t>
  </si>
  <si>
    <t>15571-58-1</t>
  </si>
  <si>
    <t>https://echa.europa.eu/documents/10162/8f7e275c-c02c-4357-90d9-59a37b14337a</t>
  </si>
  <si>
    <t>https://echa.europa.eu/documents/10162/0a3e8564-b077-46a7-a90e-2f59f458932f</t>
  </si>
  <si>
    <t>https://echa.europa.eu/documents/10162/04d23d27-3484-48c9-862c-0637e30642a1</t>
  </si>
  <si>
    <t>https://echa.europa.eu/documents/10162/80eac049-4076-f96d-cd11-0d8477cb12dc</t>
  </si>
  <si>
    <t>2-benzotriazol-2-yl-4,6-di-tert-butylphenol (UV-320)</t>
  </si>
  <si>
    <t>223-346-6</t>
  </si>
  <si>
    <t>3846-71-7</t>
  </si>
  <si>
    <t>https://echa.europa.eu/documents/10162/27d9317d-3aeb-41d5-9116-1e07696d90cd</t>
  </si>
  <si>
    <t>https://echa.europa.eu/documents/10162/96387d49-cb01-423c-bd6e-927a7b6c434f</t>
  </si>
  <si>
    <t>https://echa.europa.eu/documents/10162/33c375a1-c4de-4f14-a143-cff986175d76</t>
  </si>
  <si>
    <t>https://echa.europa.eu/documents/10162/6ac88f0e-1962-78d3-a7ed-cfb4f89b9aa7</t>
  </si>
  <si>
    <t>2-(2H-benzotriazol-2-yl)-4,6-ditertpentylphenol (UV-328)</t>
  </si>
  <si>
    <t>247-384-8</t>
  </si>
  <si>
    <t>25973-55-1</t>
  </si>
  <si>
    <t>https://echa.europa.eu/documents/10162/c6a0c43b-adba-4351-a093-66b36d470de3</t>
  </si>
  <si>
    <t>https://echa.europa.eu/documents/10162/0ca781ed-adf7-4d40-95b7-a7ea17543f5c</t>
  </si>
  <si>
    <t>https://echa.europa.eu/documents/10162/31f2c070-ad6f-4de9-b17d-402eedb05eac</t>
  </si>
  <si>
    <t>https://echa.europa.eu/documents/10162/e324f17f-e945-74ac-a7ea-9471cc2bfdec</t>
  </si>
  <si>
    <t>Sodium peroxometaborate</t>
  </si>
  <si>
    <t>231-556-4</t>
  </si>
  <si>
    <t>7632-04-4</t>
  </si>
  <si>
    <t>16-Jun-2014</t>
  </si>
  <si>
    <t>https://echa.europa.eu/documents/10162/55e1c126-a528-440f-8c10-49a31b82eda3</t>
  </si>
  <si>
    <t>https://echa.europa.eu/documents/10162/59b315b3-efb1-4ffa-b4bb-3c2c1259da45</t>
  </si>
  <si>
    <t>https://echa.europa.eu/documents/10162/46e192c7-457f-43fc-b93f-14d2ce0347f9</t>
  </si>
  <si>
    <t>https://echa.europa.eu/documents/10162/993ec24b-d88d-8fc4-97af-6c71fca118fa</t>
  </si>
  <si>
    <t>Sodium perborate, perboric acid, sodium salt</t>
  </si>
  <si>
    <t>https://echa.europa.eu/documents/10162/b5ae52f9-bb66-62b5-9950-242db987ec5a</t>
  </si>
  <si>
    <t>https://echa.europa.eu/documents/10162/ec145926-d7d2-a584-9c82-e325a05367a3</t>
  </si>
  <si>
    <t>https://echa.europa.eu/documents/10162/42fee5a3-e00e-e554-30cb-66a735d4fe9e</t>
  </si>
  <si>
    <t>https://echa.europa.eu/documents/10162/3af316eb-892a-abf5-48c2-b26c6f0351b5</t>
  </si>
  <si>
    <t>Perboric acid, sodium salt, tetrahydrate ()</t>
  </si>
  <si>
    <t>37244-98-7</t>
  </si>
  <si>
    <t>Perboric acid (HBO(O2)), sodium salt, tetrahydrate</t>
  </si>
  <si>
    <t>10486-00-7</t>
  </si>
  <si>
    <t>Sodium perborate monohydrate</t>
  </si>
  <si>
    <t>10332-33-9</t>
  </si>
  <si>
    <t>Sodium perborate</t>
  </si>
  <si>
    <t>239-172-9</t>
  </si>
  <si>
    <t>15120-21-5</t>
  </si>
  <si>
    <t>Borate(2-), tetrahydroxybis[μ-(peroxy-κO1:κO2)]di-, sodium (1:2)</t>
  </si>
  <si>
    <t>90568-23-3</t>
  </si>
  <si>
    <t>Borate(2-), tetrahydroxybis[μ-(peroxy-κO1:κO2)]di-, sodium, hydrate (1:2:6)</t>
  </si>
  <si>
    <t>125022-34-6</t>
  </si>
  <si>
    <t>Perboric acid, sodium salt</t>
  </si>
  <si>
    <t>234-390-0</t>
  </si>
  <si>
    <t>11138-47-9</t>
  </si>
  <si>
    <t>Perboric acid (H3BO2(O2)), monosodium salt, trihydrate</t>
  </si>
  <si>
    <t>13517-20-9</t>
  </si>
  <si>
    <t>Cadmium chloride</t>
  </si>
  <si>
    <t>233-296-7</t>
  </si>
  <si>
    <t>10108-64-2</t>
  </si>
  <si>
    <t>https://echa.europa.eu/documents/10162/e2bc867c-de85-4d6d-a9d6-d856ab51685c</t>
  </si>
  <si>
    <t>https://echa.europa.eu/documents/10162/a7d0fcf7-deb2-402e-af3b-c3b1759615f9</t>
  </si>
  <si>
    <t>https://echa.europa.eu/documents/10162/a210c4dd-6ef4-4f76-9fd9-5b35a7482c1b</t>
  </si>
  <si>
    <t>https://echa.europa.eu/documents/10162/dc9015af-635b-c359-b9d4-56d7725b9d58</t>
  </si>
  <si>
    <t>cadmium chloride (CdCl2), hydrate (2:5)</t>
  </si>
  <si>
    <t>640-998-0</t>
  </si>
  <si>
    <t>7790-78-5</t>
  </si>
  <si>
    <t>1,2-Benzenedicarboxylic acid, dihexyl ester, branched and linear</t>
  </si>
  <si>
    <t>271-093-5</t>
  </si>
  <si>
    <t>68515-50-4</t>
  </si>
  <si>
    <t>https://echa.europa.eu/documents/10162/34533e6e-84d2-4a40-815d-7a02dac17041</t>
  </si>
  <si>
    <t>https://echa.europa.eu/documents/10162/4ffa71cf-34d5-4968-9b46-58d2398a211a</t>
  </si>
  <si>
    <t>https://echa.europa.eu/documents/10162/f2fc61d4-7e23-4a9a-a52d-10ae36e9987e</t>
  </si>
  <si>
    <t>https://echa.europa.eu/documents/10162/e4456f95-477d-9cf9-2fcb-3db6f05ca8ab</t>
  </si>
  <si>
    <t>Trixylyl phosphate</t>
  </si>
  <si>
    <t>246-677-8</t>
  </si>
  <si>
    <t>25155-23-1</t>
  </si>
  <si>
    <t>16-Dez-2013</t>
  </si>
  <si>
    <t>https://echa.europa.eu/documents/10162/464f639f-6e07-4966-b63a-081ac8040e63</t>
  </si>
  <si>
    <t>https://echa.europa.eu/documents/10162/e764d667-57dc-4956-8628-6245f36d5552</t>
  </si>
  <si>
    <t>https://echa.europa.eu/documents/10162/aa428e86-ed97-4450-8e78-cdbb06e46c8f</t>
  </si>
  <si>
    <t>https://echa.europa.eu/documents/10162/3e37f35a-48a7-7ce9-a97d-7659def7e080</t>
  </si>
  <si>
    <t>Lead di(acetate)</t>
  </si>
  <si>
    <t>206-104-4</t>
  </si>
  <si>
    <t>301-04-2</t>
  </si>
  <si>
    <t>https://echa.europa.eu/documents/10162/ff4184dc-c595-4dc8-8241-941c073f2221</t>
  </si>
  <si>
    <t>https://echa.europa.eu/documents/10162/86ace337-8153-47fb-b0b0-8193c621c433</t>
  </si>
  <si>
    <t>https://echa.europa.eu/documents/10162/49fa197b-8a06-4d92-abf4-f40ad0a6f815</t>
  </si>
  <si>
    <t>https://echa.europa.eu/documents/10162/c0a30142-49b9-a857-0d20-e1a6f6da0525</t>
  </si>
  <si>
    <t>Imidazolidine-2-thione (2-imidazoline-2-thiol)</t>
  </si>
  <si>
    <t>202-506-9</t>
  </si>
  <si>
    <t>96-45-7</t>
  </si>
  <si>
    <t>https://echa.europa.eu/documents/10162/e01d8301-5596-4905-98ad-f17eb9455241</t>
  </si>
  <si>
    <t>https://echa.europa.eu/documents/10162/85a2311e-2252-4f8a-b987-451846cee286</t>
  </si>
  <si>
    <t>https://echa.europa.eu/documents/10162/24751f9c-5206-4190-bcc9-3ca9418e0e31</t>
  </si>
  <si>
    <t>https://echa.europa.eu/documents/10162/f6d7dd12-593f-57e5-8026-a2f9cccf561f</t>
  </si>
  <si>
    <t>Disodium 4-amino-3-[[4'-[(2,4-diaminophenyl)azo][1,1'-biphenyl]-4-yl]azo] -5-hydroxy-6-(phenylazo)naphthalene-2,7-disulphonate (C.I. Direct Black 38)</t>
  </si>
  <si>
    <t>217-710-3</t>
  </si>
  <si>
    <t>1937-37-7</t>
  </si>
  <si>
    <t>https://echa.europa.eu/documents/10162/6ab9d8cb-2d82-4dba-a68b-8752a00c4c76</t>
  </si>
  <si>
    <t>https://echa.europa.eu/documents/10162/d04de1ae-26e0-45ac-969c-259a0cdd5338</t>
  </si>
  <si>
    <t>https://echa.europa.eu/documents/10162/ef1f3daa-fc8b-4bf5-8bd1-71e80a2adf62</t>
  </si>
  <si>
    <t>https://echa.europa.eu/documents/10162/2261c554-cdf2-4ed1-9205-e54d68d6e20f</t>
  </si>
  <si>
    <t>Disodium 3,3'-[[1,1'-biphenyl]-4,4'-diylbis(azo)]bis(4-aminonaphthalene-1-sulphonate) (C.I. Direct Red 28)</t>
  </si>
  <si>
    <t>209-358-4</t>
  </si>
  <si>
    <t>573-58-0</t>
  </si>
  <si>
    <t>https://echa.europa.eu/documents/10162/f9d799e8-5a32-44d1-b383-4c9695085cbf</t>
  </si>
  <si>
    <t>https://echa.europa.eu/documents/10162/fd83a2e5-21ca-4ec4-a4d2-2465637f90c0</t>
  </si>
  <si>
    <t>https://echa.europa.eu/documents/10162/cf3a4398-3305-424e-ab1e-a02fbc548431</t>
  </si>
  <si>
    <t>https://echa.europa.eu/documents/10162/e306453a-92c1-0aa9-469d-acde10267249</t>
  </si>
  <si>
    <t>Dihexyl phthalate</t>
  </si>
  <si>
    <t>201-559-5</t>
  </si>
  <si>
    <t>84-75-3</t>
  </si>
  <si>
    <t>https://echa.europa.eu/documents/10162/d90bb47a-7e33-43c3-82ad-18a55d39d502</t>
  </si>
  <si>
    <t>https://echa.europa.eu/documents/10162/eecf78d5-f23d-44b0-a3db-0357c698ae4b</t>
  </si>
  <si>
    <t>https://echa.europa.eu/documents/10162/65336c46-c178-4b71-a927-15437e8b303a</t>
  </si>
  <si>
    <t>https://echa.europa.eu/documents/10162/fa40d148-4f2d-9cbe-7295-c2ada7db7356</t>
  </si>
  <si>
    <t>Cadmium sulphide</t>
  </si>
  <si>
    <t>215-147-8</t>
  </si>
  <si>
    <t>1306-23-6</t>
  </si>
  <si>
    <t>Carcinogenic (Article 57a)#Specific target organ toxicity after repeated exposure (Article 57(f) - human health)</t>
  </si>
  <si>
    <t>https://echa.europa.eu/documents/10162/204bc9fa-0673-4753-bd0e-e3503b4a1956</t>
  </si>
  <si>
    <t>https://echa.europa.eu/documents/10162/f30a9a9a-9ce1-429e-96fb-7f24fe4de850</t>
  </si>
  <si>
    <t>https://echa.europa.eu/documents/10162/2aceee75-6b50-416c-aa30-d3131c5eeee3</t>
  </si>
  <si>
    <t>https://echa.europa.eu/documents/10162/8cce0a23-b9bf-a13d-afa1-a42e946b4390</t>
  </si>
  <si>
    <t>Pentadecafluorooctanoic acid (PFOA)</t>
  </si>
  <si>
    <t>206-397-9</t>
  </si>
  <si>
    <t>335-67-1</t>
  </si>
  <si>
    <t>20-Jun-2013</t>
  </si>
  <si>
    <t>https://echa.europa.eu/documents/10162/092663e6-b14a-4a06-aadf-fc0e56bc0a23</t>
  </si>
  <si>
    <t>https://echa.europa.eu/documents/10162/facda3f9-a050-4f29-91f1-358175b67a39</t>
  </si>
  <si>
    <t>https://echa.europa.eu/documents/10162/8059e342-1092-410f-bd85-80118a5526f5</t>
  </si>
  <si>
    <t>https://echa.europa.eu/documents/10162/730a8511-d866-e91a-d3ad-1f700ea36b8b</t>
  </si>
  <si>
    <t>Dipentyl phthalate (DPP)</t>
  </si>
  <si>
    <t>205-017-9</t>
  </si>
  <si>
    <t>131-18-0</t>
  </si>
  <si>
    <t>https://echa.europa.eu/documents/10162/365998db-beb8-47b6-b080-ca5549397cd9</t>
  </si>
  <si>
    <t>https://echa.europa.eu/documents/10162/8a80cf7b-cce9-4152-89f4-e8ad58ce6fde</t>
  </si>
  <si>
    <t>https://echa.europa.eu/documents/10162/11bbf18f-02ac-4b12-a715-056df904057c</t>
  </si>
  <si>
    <t>https://echa.europa.eu/documents/10162/7f0bea3d-3432-0528-6f36-53f3a2bef27a</t>
  </si>
  <si>
    <t>Cadmium oxide</t>
  </si>
  <si>
    <t>215-146-2</t>
  </si>
  <si>
    <t>1306-19-0</t>
  </si>
  <si>
    <t>https://echa.europa.eu/documents/10162/2fb75d7e-485c-4edb-8c72-4204f224bbca</t>
  </si>
  <si>
    <t>https://echa.europa.eu/documents/10162/a03b1b4e-3090-455e-9cb0-1dc52005f7c0</t>
  </si>
  <si>
    <t>https://echa.europa.eu/documents/10162/f09f23c5-98fc-4e56-abc2-feae96de0f3d</t>
  </si>
  <si>
    <t>https://echa.europa.eu/documents/10162/cf1074c6-b588-f914-90aa-85f885d3c8a4</t>
  </si>
  <si>
    <t>Monteponite (CdO)</t>
  </si>
  <si>
    <t>12139-21-8</t>
  </si>
  <si>
    <t>Cadmium</t>
  </si>
  <si>
    <t>231-152-8</t>
  </si>
  <si>
    <t>7440-43-9</t>
  </si>
  <si>
    <t>https://echa.europa.eu/documents/10162/49a335ae-1ec4-40e5-88fb-3b08702da95c</t>
  </si>
  <si>
    <t>https://echa.europa.eu/documents/10162/b252eefb-8012-46bb-8a47-74ff66a0a8d4</t>
  </si>
  <si>
    <t>https://echa.europa.eu/documents/10162/a048359b-de39-4b7e-8602-51272a55aeae</t>
  </si>
  <si>
    <t>https://echa.europa.eu/documents/10162/a852ca1e-50fb-c3a4-f14d-2fee19c69701</t>
  </si>
  <si>
    <t>Ammonium pentadecafluorooctanoate (APFO)</t>
  </si>
  <si>
    <t>223-320-4</t>
  </si>
  <si>
    <t>3825-26-1</t>
  </si>
  <si>
    <t>https://echa.europa.eu/documents/10162/b06436fd-6367-4a2f-b6a2-2b8ffa183ae9</t>
  </si>
  <si>
    <t>https://echa.europa.eu/documents/10162/df602a5b-2df3-490f-ad1c-e2e782ad7dc9</t>
  </si>
  <si>
    <t>https://echa.europa.eu/documents/10162/5e2c1e53-be98-4104-8b96-9cd88655a92a</t>
  </si>
  <si>
    <t>https://echa.europa.eu/documents/10162/8cf84645-353d-7cb2-bdc3-c44d12e19c84</t>
  </si>
  <si>
    <t>4-Nonylphenol, branched and linear, ethoxylated</t>
  </si>
  <si>
    <t>substances with a linear and/or branched alkyl chain with a carbon number of 9 covalently bound in position 4 to phenol, ethoxylated covering UVCB- and well-defined substances, polymers and homologues, which include any of the individual isomers and/or combinations thereof</t>
  </si>
  <si>
    <t>https://echa.europa.eu/documents/10162/fd80f890-fb73-4201-8e2f-06dc04eaf5a9</t>
  </si>
  <si>
    <t>https://echa.europa.eu/documents/10162/90d219f2-cd83-4e2b-bb9e-3ed6d5ff91bf</t>
  </si>
  <si>
    <t>https://echa.europa.eu/documents/10162/9af34d5f-cd2f-4e63-859c-529bb39da7ae#https://echa.europa.eu/documents/10162/33836bb4-e6b9-b686-1dc9-e8618ee32db5</t>
  </si>
  <si>
    <t>https://echa.europa.eu/documents/10162/0ef7af92-b74c-b38b-aa95-3730bf89372d</t>
  </si>
  <si>
    <t>Nonylphenol, ethoxylated (6,5-EO)</t>
  </si>
  <si>
    <t>9016-45-9</t>
  </si>
  <si>
    <t>Nonylphenol, branched, ethoxylated</t>
  </si>
  <si>
    <t>1 - 2.5 moles ethoxylated</t>
  </si>
  <si>
    <t>500-209-1</t>
  </si>
  <si>
    <t>68412-54-4</t>
  </si>
  <si>
    <t>Poly(oxy-1,2-ethanediyl), α-(nonylphenyl)-ω-hydroxy-, branched</t>
  </si>
  <si>
    <t>Poly (oxy-1,2-ethanediyl), alpha -(nonylphenyl)-omega-hydroxy-, branched</t>
  </si>
  <si>
    <t>4-Nonylphenol, ethoxylated</t>
  </si>
  <si>
    <t>500-045-0</t>
  </si>
  <si>
    <t>26027-38-3</t>
  </si>
  <si>
    <t>Nonylphenol, ethoxylated (15-EO)</t>
  </si>
  <si>
    <t>20-(4-nonylphenoxy)-3,6,9,12,15,18-hexaoxaicosan-1-ol</t>
  </si>
  <si>
    <t>248-743-1</t>
  </si>
  <si>
    <t>27942-27-4</t>
  </si>
  <si>
    <t>Nonylphenol, ethoxylated</t>
  </si>
  <si>
    <t>500-024-6</t>
  </si>
  <si>
    <t>26-(4-Nonylphenoxy)-3,6,9,12,15,18,21,24- octaoxahexacosan -1-ol</t>
  </si>
  <si>
    <t>14409-72-4</t>
  </si>
  <si>
    <t>2-[2-(4-nonylphenoxy)ethoxy]ethanol</t>
  </si>
  <si>
    <t>243-816-4</t>
  </si>
  <si>
    <t>20427-84-3</t>
  </si>
  <si>
    <t>2-[2-[2-[2-(4-nonylphenoxy)ethoxy]ethoxy]ethoxy]ethanol</t>
  </si>
  <si>
    <t>230-770-5</t>
  </si>
  <si>
    <t>7311-27-5</t>
  </si>
  <si>
    <t>Nonylphenol, ethoxylated (8-EO)</t>
  </si>
  <si>
    <t>Nonylphenol, ethoxylated (10-EO)</t>
  </si>
  <si>
    <t>Poly(oxy-1,2-ethanediyl), α-(nonylphenyl)-ω-hydroxy-</t>
  </si>
  <si>
    <t>14-(nonylphenoxy)-3,6,9,12-tetraoxatetradecan-1-ol</t>
  </si>
  <si>
    <t>247-555-7</t>
  </si>
  <si>
    <t>26264-02-8</t>
  </si>
  <si>
    <t>26-(nonylphenoxy)-3,6,9,12,15,18,21,24-octaoxahexacosan-1-ol</t>
  </si>
  <si>
    <t>247-816-5</t>
  </si>
  <si>
    <t>26571-11-9</t>
  </si>
  <si>
    <t>2-[2-(nonylphenoxy)ethoxy]ethanol</t>
  </si>
  <si>
    <t>248-291-5</t>
  </si>
  <si>
    <t>27176-93-8</t>
  </si>
  <si>
    <t>20-(nonylphenoxy)-3,6,9,12,15,18-hexaoxaicosan-1-ol</t>
  </si>
  <si>
    <t>248-292-0</t>
  </si>
  <si>
    <t>27177-03-3</t>
  </si>
  <si>
    <t>23-(nonylphenoxy)-3,6,9,12,15,18,21-heptaoxatricosan-1-ol</t>
  </si>
  <si>
    <t>248-293-6</t>
  </si>
  <si>
    <t>27177-05-5</t>
  </si>
  <si>
    <t>29-(nonylphenoxy)-3,6,9,12,15,18,21,24,27-nonaoxanonacosanol</t>
  </si>
  <si>
    <t>248-294-1</t>
  </si>
  <si>
    <t>27177-08-8</t>
  </si>
  <si>
    <t>2-(nonylphenoxy)ethanol</t>
  </si>
  <si>
    <t>248-762-5</t>
  </si>
  <si>
    <t>27986-36-3</t>
  </si>
  <si>
    <t>26-(nonylphenoxy)-3,6,9,12,15,18,21,24-octaoxahexacosan-1-ol;</t>
  </si>
  <si>
    <t>255-695-5</t>
  </si>
  <si>
    <t>42173-90-0</t>
  </si>
  <si>
    <t>44-(nonylphenoxy)-3,6,9,12,15,18,21,24,27,30,33,36,39,42-tetradecaoxatetratetracontanol</t>
  </si>
  <si>
    <t>260-678-0</t>
  </si>
  <si>
    <t>57321-10-5</t>
  </si>
  <si>
    <t>20-(isononylphenoxy)-3,6,9,12,15,18-hexaoxaicosan-1-ol</t>
  </si>
  <si>
    <t>265-785-6</t>
  </si>
  <si>
    <t>65455-69-8</t>
  </si>
  <si>
    <t>4-Nonylphenol, branched, ethoxylated</t>
  </si>
  <si>
    <t>127087-87-0</t>
  </si>
  <si>
    <t>Nonylphenolpolyglycolether</t>
  </si>
  <si>
    <t>2-[4-(3,6-dimethylheptan-3-yl)phenoxy]ethanol</t>
  </si>
  <si>
    <t>1119449-37-4</t>
  </si>
  <si>
    <t>Isononylphenol, ethoxylated</t>
  </si>
  <si>
    <t>37205-87-1</t>
  </si>
  <si>
    <t>17-(4-nonylphenoxy)-3,6,9,12,15-pentaoxaheptadecan-1-ol</t>
  </si>
  <si>
    <t>34166-38-6</t>
  </si>
  <si>
    <t>500-315-8</t>
  </si>
  <si>
    <t>2-(isononylphenoxy)ethanol</t>
  </si>
  <si>
    <t>284-987-5</t>
  </si>
  <si>
    <t>85005-55-6</t>
  </si>
  <si>
    <t>3,6,9,12-Tetraoxatetradecan-1-ol, 14-(4-nonylphenoxy)-, branched</t>
  </si>
  <si>
    <t>293-926-1</t>
  </si>
  <si>
    <t>91648-64-5</t>
  </si>
  <si>
    <t>3,6,9,12,15,18,21,24,27-Nonaoxanonacosan-1-ol, 29-(isononylphenoxy)-</t>
  </si>
  <si>
    <t>65455-72-3</t>
  </si>
  <si>
    <t>3,6,9,12,15-Pentaoxaheptadecan-1-ol, 17-(nonylphenoxy)-</t>
  </si>
  <si>
    <t>27177-01-1</t>
  </si>
  <si>
    <t>3,6,9,12-Tetraoxatetradecan-1-ol, 14-(4-nonylphenoxy)-</t>
  </si>
  <si>
    <t>20636-48-0</t>
  </si>
  <si>
    <t>4-t-Nonylphenol-diethoxylate</t>
  </si>
  <si>
    <t>156609-10-8</t>
  </si>
  <si>
    <t>2-(4-nonylphenoxy)ethanol</t>
  </si>
  <si>
    <t>104-35-8</t>
  </si>
  <si>
    <t>Nonylphenol, ethoxylated (EO = 10)</t>
  </si>
  <si>
    <t>2-{2-[4-(3,6-dimethylheptan-3-yl)phenoxy]ethoxy}ethanol</t>
  </si>
  <si>
    <t>1119449-38-5</t>
  </si>
  <si>
    <t>Nonylphenol, ethoxylated (polymer)</t>
  </si>
  <si>
    <t>Nonylphenol, ethoxylated (EO = 4)</t>
  </si>
  <si>
    <t>Trilead dioxide phosphonate</t>
  </si>
  <si>
    <t>235-252-2</t>
  </si>
  <si>
    <t>12141-20-7</t>
  </si>
  <si>
    <t>19-Dez-2012</t>
  </si>
  <si>
    <t>https://echa.europa.eu/documents/10162/af3610a5-f180-4fcd-95b7-636e43da9198</t>
  </si>
  <si>
    <t>https://echa.europa.eu/documents/10162/57804b85-bfe3-4fb3-ba6e-85681ae9a946</t>
  </si>
  <si>
    <t>https://echa.europa.eu/documents/10162/0b3bffdb-ee49-4d1d-9ef7-7e1aeed13818</t>
  </si>
  <si>
    <t>https://echa.europa.eu/documents/10162/e890ef44-027b-69a9-123e-020a2e1ed3fd</t>
  </si>
  <si>
    <t>Trilead bis(carbonate) dihydroxide</t>
  </si>
  <si>
    <t>215-290-6</t>
  </si>
  <si>
    <t>1319-46-6</t>
  </si>
  <si>
    <t>https://echa.europa.eu/documents/10162/bd13bb56-cf5a-4eee-b7a2-367ba3838e86</t>
  </si>
  <si>
    <t>https://echa.europa.eu/documents/10162/e8388e88-796e-48d6-b857-92e1de8cba7b</t>
  </si>
  <si>
    <t>https://echa.europa.eu/documents/10162/4641a546-af85-9bd7-f550-8a6269bd02f8</t>
  </si>
  <si>
    <t>https://echa.europa.eu/documents/10162/2620a423-631b-ddac-0985-f657f444b4be</t>
  </si>
  <si>
    <t>Tricosafluorododecanoic acid</t>
  </si>
  <si>
    <t>206-203-2</t>
  </si>
  <si>
    <t>307-55-1</t>
  </si>
  <si>
    <t>https://echa.europa.eu/documents/10162/dd827b99-e744-4d49-84c3-00b82732059b</t>
  </si>
  <si>
    <t>https://echa.europa.eu/documents/10162/10982bb6-eb4f-4b49-8ae2-934e051c4227</t>
  </si>
  <si>
    <t>https://echa.europa.eu/documents/10162/44fd0731-2211-0216-b984-e3cd0f32d5ca</t>
  </si>
  <si>
    <t>https://echa.europa.eu/documents/10162/ed8c31e6-8c70-9a9f-6861-06cd4d493c09</t>
  </si>
  <si>
    <t>Tetralead trioxide sulphate</t>
  </si>
  <si>
    <t>235-380-9</t>
  </si>
  <si>
    <t>12202-17-4</t>
  </si>
  <si>
    <t>https://echa.europa.eu/documents/10162/f56110e1-a0d6-4a1e-8c7d-9940d5ec8d91</t>
  </si>
  <si>
    <t>https://echa.europa.eu/documents/10162/08f78ab7-6708-418d-ab77-adf1100ab429</t>
  </si>
  <si>
    <t>https://echa.europa.eu/documents/10162/735b9afe-5a6a-41d2-9b7b-7758ec3c5702</t>
  </si>
  <si>
    <t>https://echa.europa.eu/documents/10162/1339c831-6e8e-da3a-a622-55892c08ebc0</t>
  </si>
  <si>
    <t>Tetraethyllead</t>
  </si>
  <si>
    <t>201-075-4</t>
  </si>
  <si>
    <t>78-00-2</t>
  </si>
  <si>
    <t>https://echa.europa.eu/documents/10162/0b417b76-b533-42a1-9bd2-519f1dc1990d</t>
  </si>
  <si>
    <t>https://echa.europa.eu/documents/10162/118d71ba-5734-45ac-9dfe-ab74edca7803</t>
  </si>
  <si>
    <t>https://echa.europa.eu/documents/10162/136a8d6e-ebac-4000-8183-ad9176fd134b</t>
  </si>
  <si>
    <t>https://echa.europa.eu/documents/10162/35c5243b-558d-85ff-94f8-e54babec4986</t>
  </si>
  <si>
    <t>Sulfurous acid, lead salt, dibasic</t>
  </si>
  <si>
    <t>263-467-1</t>
  </si>
  <si>
    <t>62229-08-7</t>
  </si>
  <si>
    <t>https://echa.europa.eu/documents/10162/486d5d7c-c872-48cf-9392-e86ecff34c04</t>
  </si>
  <si>
    <t>https://echa.europa.eu/documents/10162/44b75647-0300-4836-a312-f11ba9574ece</t>
  </si>
  <si>
    <t>https://echa.europa.eu/documents/10162/cc6c0ca7-538e-4a5b-88fe-b1a635241a45</t>
  </si>
  <si>
    <t>https://echa.europa.eu/documents/10162/679974d0-99da-fb52-5344-70942eaf0b21</t>
  </si>
  <si>
    <t>Silicic acid, lead salt</t>
  </si>
  <si>
    <t>234-363-3</t>
  </si>
  <si>
    <t>11120-22-2</t>
  </si>
  <si>
    <t>https://echa.europa.eu/documents/10162/a7314719-5b08-47ef-9ee7-daca71e06f54</t>
  </si>
  <si>
    <t>https://echa.europa.eu/documents/10162/8a921407-3b0f-471a-a684-131dfba77523</t>
  </si>
  <si>
    <t>https://echa.europa.eu/documents/10162/13a5f189-b83e-e1b4-b201-084b82fd7a68</t>
  </si>
  <si>
    <t>https://echa.europa.eu/documents/10162/426137d8-a88b-d850-0610-3eab583446ad</t>
  </si>
  <si>
    <t>Silicic acid (H2Si2O5), barium salt (1:1), lead-doped</t>
  </si>
  <si>
    <t>with lead (Pb) content above the applicable generic concentration limit for ’toxicity for reproduction’ Repr. 1A (CLP) or category 1 (DSD),the substance is a member of the group entry of lead compounds, with index number 082-001-00-6 in Regulation (EC) No 1272/2008</t>
  </si>
  <si>
    <t>272-271-5</t>
  </si>
  <si>
    <t>68784-75-8</t>
  </si>
  <si>
    <t>https://echa.europa.eu/documents/10162/6bd3a623-dcbc-43ff-a5fa-8f710fc4053b</t>
  </si>
  <si>
    <t>https://echa.europa.eu/documents/10162/d0de0c48-5768-4589-8dd4-dbcafce8e7dd</t>
  </si>
  <si>
    <t>https://echa.europa.eu/documents/10162/ca9a6d0f-2618-bf67-6c3b-63bc706422bc</t>
  </si>
  <si>
    <t>https://echa.europa.eu/documents/10162/602a0aad-a902-c5b7-421b-56a30dc89a4a</t>
  </si>
  <si>
    <t>Pyrochlore, antimony lead yellow</t>
  </si>
  <si>
    <t>232-382-1</t>
  </si>
  <si>
    <t>8012-00-8</t>
  </si>
  <si>
    <t>https://echa.europa.eu/documents/10162/9e101a56-02e0-481f-babb-e4f62d36912b</t>
  </si>
  <si>
    <t>https://echa.europa.eu/documents/10162/3da568db-d1e1-4082-b0c7-78246ccb1489</t>
  </si>
  <si>
    <t>https://echa.europa.eu/documents/10162/1014fa88-d28e-4385-8530-fe2c38032c27</t>
  </si>
  <si>
    <t>https://echa.europa.eu/documents/10162/d19da13c-65ed-6bcc-6922-e499ef3caba7</t>
  </si>
  <si>
    <t>Pentalead tetraoxide sulphate</t>
  </si>
  <si>
    <t>235-067-7</t>
  </si>
  <si>
    <t>12065-90-6</t>
  </si>
  <si>
    <t>https://echa.europa.eu/documents/10162/664946a7-1fba-487d-8d28-f47de7fb3a5c</t>
  </si>
  <si>
    <t>https://echa.europa.eu/documents/10162/adc19a74-9ef0-4920-93c5-0b25d600b8c4</t>
  </si>
  <si>
    <t>https://echa.europa.eu/documents/10162/5a790e77-efd4-4c56-84bb-b00a92b732b4</t>
  </si>
  <si>
    <t>https://echa.europa.eu/documents/10162/690d1df2-8058-e37f-235f-ca184e88ea88</t>
  </si>
  <si>
    <t>Pentacosafluorotridecanoic acid</t>
  </si>
  <si>
    <t>276-745-2</t>
  </si>
  <si>
    <t>72629-94-8</t>
  </si>
  <si>
    <t>https://echa.europa.eu/documents/10162/0df4a67b-03ac-4468-b6b5-6526237f92ba</t>
  </si>
  <si>
    <t>https://echa.europa.eu/documents/10162/111dde32-185d-4e50-9112-5c1c019b920a</t>
  </si>
  <si>
    <t>https://echa.europa.eu/documents/10162/4894dac8-608d-c1ab-2473-f67e2e314d39</t>
  </si>
  <si>
    <t>https://echa.europa.eu/documents/10162/b2524815-0623-1a5e-6bea-1f908ea9123f</t>
  </si>
  <si>
    <t>Orange lead (lead tetroxide)</t>
  </si>
  <si>
    <t>215-235-6</t>
  </si>
  <si>
    <t>1314-41-6</t>
  </si>
  <si>
    <t>https://echa.europa.eu/documents/10162/97af2122-f294-472c-9cc8-978f116c6929</t>
  </si>
  <si>
    <t>https://echa.europa.eu/documents/10162/aab36e2a-90e2-46b0-b940-07e4cf119f05</t>
  </si>
  <si>
    <t>https://echa.europa.eu/documents/10162/28065aee-33ca-5892-0d45-484e326f6700</t>
  </si>
  <si>
    <t>https://echa.europa.eu/documents/10162/9d2032aa-9839-6ab3-dc80-3b9227d496b0</t>
  </si>
  <si>
    <t>o-toluidine</t>
  </si>
  <si>
    <t>202-429-0</t>
  </si>
  <si>
    <t>95-53-4</t>
  </si>
  <si>
    <t>https://echa.europa.eu/documents/10162/953517bb-4055-4a5b-9ed7-4bb69c3b96e7</t>
  </si>
  <si>
    <t>https://echa.europa.eu/documents/10162/c4e9db39-8285-48d9-87b3-29c15c861802</t>
  </si>
  <si>
    <t>https://echa.europa.eu/documents/10162/2963ade6-f093-4c8c-b9b2-604f538a3131</t>
  </si>
  <si>
    <t>https://echa.europa.eu/documents/10162/40cff30c-61e5-7020-5613-2c1960a359f0</t>
  </si>
  <si>
    <t>o-aminoazotoluene</t>
  </si>
  <si>
    <t>202-591-2</t>
  </si>
  <si>
    <t>97-56-3</t>
  </si>
  <si>
    <t>https://echa.europa.eu/documents/10162/d7aaf254-b61a-48a2-9f03-9c49bd0164c1</t>
  </si>
  <si>
    <t>https://echa.europa.eu/documents/10162/d1a365c6-34d1-4fda-81c7-09c7f4b07a77</t>
  </si>
  <si>
    <t>https://echa.europa.eu/documents/10162/b94dedbc-8af4-4223-b68e-fcddccee3119</t>
  </si>
  <si>
    <t>https://echa.europa.eu/documents/10162/6b9044f3-d941-fb0d-096b-286a4dd77761</t>
  </si>
  <si>
    <t>n-pentyl-isopentyl phthalate</t>
  </si>
  <si>
    <t>776297-69-9</t>
  </si>
  <si>
    <t>https://echa.europa.eu/documents/10162/d54fc5db-a2c6-4b1c-9000-e398645ad294</t>
  </si>
  <si>
    <t>https://echa.europa.eu/documents/10162/c33869fc-43f1-44c2-812f-0c6ad82104c6</t>
  </si>
  <si>
    <t>https://echa.europa.eu/documents/10162/73ef6184-8578-44dc-ac23-8034f1db5471</t>
  </si>
  <si>
    <t>https://echa.europa.eu/documents/10162/604ad38f-b652-c9af-2d99-88eba89b1809</t>
  </si>
  <si>
    <t>N-methylacetamide</t>
  </si>
  <si>
    <t>201-182-6</t>
  </si>
  <si>
    <t>79-16-3</t>
  </si>
  <si>
    <t>https://echa.europa.eu/documents/10162/2d6d4c98-5c55-41ff-89e0-6557aed1c003</t>
  </si>
  <si>
    <t>https://echa.europa.eu/documents/10162/cd5a3079-1069-4f2f-815c-a628714f76a7</t>
  </si>
  <si>
    <t>https://echa.europa.eu/documents/10162/df25f106-5e4c-4f4b-baed-fc2251e9d233</t>
  </si>
  <si>
    <t>https://echa.europa.eu/documents/10162/45f25c3e-6382-15e2-b6cc-d981bb3caa0f</t>
  </si>
  <si>
    <t>N,N-dimethylformamide</t>
  </si>
  <si>
    <t>200-679-5</t>
  </si>
  <si>
    <t>68-12-2</t>
  </si>
  <si>
    <t>https://echa.europa.eu/documents/10162/52c73750-c192-457c-9c48-2bd9776cec88</t>
  </si>
  <si>
    <t>https://echa.europa.eu/documents/10162/e3a1814f-6a8c-4c02-858e-74f98d525824</t>
  </si>
  <si>
    <t>https://echa.europa.eu/documents/10162/64875a92-e9c1-3d65-6722-0fab6c7283b3</t>
  </si>
  <si>
    <t>https://echa.europa.eu/documents/10162/f9d62a48-e855-fb93-e3dc-aa5187fabd7f</t>
  </si>
  <si>
    <t>Methyloxirane (Propylene oxide)</t>
  </si>
  <si>
    <t>200-879-2</t>
  </si>
  <si>
    <t>75-56-9</t>
  </si>
  <si>
    <t>https://echa.europa.eu/documents/10162/005a9afb-2a53-41df-8711-5c28765c6e6b</t>
  </si>
  <si>
    <t>https://echa.europa.eu/documents/10162/38636e85-49ef-4b37-890c-65ba488e7521</t>
  </si>
  <si>
    <t>https://echa.europa.eu/documents/10162/60dcbe57-a21b-4420-9e9a-33780223b72e</t>
  </si>
  <si>
    <t>https://echa.europa.eu/documents/10162/0d327156-85d3-bcf9-7b7c-96e26eaa10c9</t>
  </si>
  <si>
    <t>Methoxyacetic acid</t>
  </si>
  <si>
    <t>210-894-6</t>
  </si>
  <si>
    <t>625-45-6</t>
  </si>
  <si>
    <t>https://echa.europa.eu/documents/10162/afb7a0e1-9222-4385-88cf-71c0b06191d0</t>
  </si>
  <si>
    <t>https://echa.europa.eu/documents/10162/2a9e3fcd-2243-4357-b837-9532235a307f</t>
  </si>
  <si>
    <t>https://echa.europa.eu/documents/10162/0be0390a-a33a-d8f0-7aa5-5fee34deff20</t>
  </si>
  <si>
    <t>https://echa.europa.eu/documents/10162/280be7f8-c3f1-1589-ddaa-a203f59faad7</t>
  </si>
  <si>
    <t>Lead titanium zirconium oxide</t>
  </si>
  <si>
    <t>235-727-4</t>
  </si>
  <si>
    <t>12626-81-2</t>
  </si>
  <si>
    <t>https://echa.europa.eu/documents/10162/01818c6d-bcc9-4136-9eec-888823ae5fb0</t>
  </si>
  <si>
    <t>https://echa.europa.eu/documents/10162/b655b355-0ced-4795-a2d2-76c912c7acca</t>
  </si>
  <si>
    <t>https://echa.europa.eu/documents/10162/319be01e-c34d-7d76-1b3a-7e463c763751</t>
  </si>
  <si>
    <t>https://echa.europa.eu/documents/10162/fedc8ac1-2c73-5364-2e71-4bde22939b55</t>
  </si>
  <si>
    <t>Lead titanium trioxide</t>
  </si>
  <si>
    <t>235-038-9</t>
  </si>
  <si>
    <t>12060-00-3</t>
  </si>
  <si>
    <t>https://echa.europa.eu/documents/10162/933f22c2-cfa6-4126-b0a5-3ba33ce75487</t>
  </si>
  <si>
    <t>https://echa.europa.eu/documents/10162/d69baa79-6ed9-4c3e-9aed-584577c19696</t>
  </si>
  <si>
    <t>https://echa.europa.eu/documents/10162/a1fbea0a-5718-38cc-c08a-66341ecb969e</t>
  </si>
  <si>
    <t>https://echa.europa.eu/documents/10162/c5034009-0357-8d59-0128-23c99dddeb4b</t>
  </si>
  <si>
    <t>Lead oxide sulfate</t>
  </si>
  <si>
    <t>234-853-7</t>
  </si>
  <si>
    <t>12036-76-9</t>
  </si>
  <si>
    <t>https://echa.europa.eu/documents/10162/23bfbbe6-9985-42fe-b401-a7df81ec12cc</t>
  </si>
  <si>
    <t>https://echa.europa.eu/documents/10162/50822d59-490c-4e01-88c3-c8ff8d2d389a</t>
  </si>
  <si>
    <t>https://echa.europa.eu/documents/10162/0362e7d9-bcb5-41bc-945c-19365594480f</t>
  </si>
  <si>
    <t>https://echa.europa.eu/documents/10162/58651835-2c5c-28bb-0653-9e13a2f98666</t>
  </si>
  <si>
    <t>Lead monoxide (lead oxide)</t>
  </si>
  <si>
    <t>215-267-0</t>
  </si>
  <si>
    <t>https://echa.europa.eu/documents/10162/ea71029e-f8de-4e5d-a393-6961aefd6e14</t>
  </si>
  <si>
    <t>https://echa.europa.eu/documents/10162/86c143a2-eb69-44bd-9710-73ab2aca57fc</t>
  </si>
  <si>
    <t>https://echa.europa.eu/documents/10162/229a3cca-ceeb-101d-1247-2e824784f473</t>
  </si>
  <si>
    <t>https://echa.europa.eu/documents/10162/e456243a-65e4-5d07-6332-fd323cdd406e</t>
  </si>
  <si>
    <t>Lead dinitrate</t>
  </si>
  <si>
    <t>233-245-9</t>
  </si>
  <si>
    <t>10099-74-8</t>
  </si>
  <si>
    <t>https://echa.europa.eu/documents/10162/e1c55ba4-1f9a-4633-b4c3-fdaba005b095</t>
  </si>
  <si>
    <t>https://echa.europa.eu/documents/10162/97c17507-b6bc-42d7-8aac-59c0c0e9c21b</t>
  </si>
  <si>
    <t>https://echa.europa.eu/documents/10162/be34d0ca-8d1e-488f-8b49-35063b0054b3</t>
  </si>
  <si>
    <t>https://echa.europa.eu/documents/10162/c3be9101-a646-b11c-7aaa-427d650ea242</t>
  </si>
  <si>
    <t>Lead cyanamidate</t>
  </si>
  <si>
    <t>244-073-9</t>
  </si>
  <si>
    <t>20837-86-9</t>
  </si>
  <si>
    <t>https://echa.europa.eu/documents/10162/a6f8212c-590f-469a-b6c1-f40f234e4518</t>
  </si>
  <si>
    <t>https://echa.europa.eu/documents/10162/0225706b-6dbf-4b6f-94f8-fa3e8fc24ff6</t>
  </si>
  <si>
    <t>https://echa.europa.eu/documents/10162/7f3131c3-b63f-49e8-9717-68dc7883b549</t>
  </si>
  <si>
    <t>https://echa.europa.eu/documents/10162/1f7fc65b-4cfc-ebc2-f9ac-73d043977553</t>
  </si>
  <si>
    <t>Lead bis(tetrafluoroborate)</t>
  </si>
  <si>
    <t>237-486-0</t>
  </si>
  <si>
    <t>13814-96-5</t>
  </si>
  <si>
    <t>https://echa.europa.eu/documents/10162/56f43ea4-a623-4d5e-b741-fee1fef7e771</t>
  </si>
  <si>
    <t>https://echa.europa.eu/documents/10162/0d9b7449-9ec1-4c1e-a117-294cccc4aa9d</t>
  </si>
  <si>
    <t>https://echa.europa.eu/documents/10162/3d78e51f-bd96-fd06-4cd4-9d268d040478</t>
  </si>
  <si>
    <t>https://echa.europa.eu/documents/10162/5257f061-6e42-e233-84f3-1904b0529ce0</t>
  </si>
  <si>
    <t>Hexahydromethylphthalic anhydride</t>
  </si>
  <si>
    <t>including cis- and trans- stereo isomeric forms and all possible combinations of the isomers</t>
  </si>
  <si>
    <t>https://echa.europa.eu/documents/10162/81052549-dd49-40b5-9388-b5a72a1a3fb3</t>
  </si>
  <si>
    <t>https://echa.europa.eu/documents/10162/bd282c4d-91b6-4537-9f27-b65a5fccbd48#https://echa.europa.eu/documents/10162/670b8e64-298e-4ed7-939f-67da04164a42#https://echa.europa.eu/documents/10162/7e96ce49-1e77-4333-8e0e-35892531aa5c#https://echa.europa.eu/documents/10162/081b759a-1aae-42d9-9f62-4051fb9187bc</t>
  </si>
  <si>
    <t>https://echa.europa.eu/documents/10162/abbc92cc-984a-16e1-efce-37b665ecb79a</t>
  </si>
  <si>
    <t>https://echa.europa.eu/documents/10162/723209fe-d033-bc5e-b307-9066ccf0426d</t>
  </si>
  <si>
    <t>Hexahydro-1-methylphthalic anhydride</t>
  </si>
  <si>
    <t>256-356-4</t>
  </si>
  <si>
    <t>48122-14-1</t>
  </si>
  <si>
    <t>Hexahydro-3-methylphthalic anhydride</t>
  </si>
  <si>
    <t>260-566-1</t>
  </si>
  <si>
    <t>57110-29-9</t>
  </si>
  <si>
    <t>247-094-1</t>
  </si>
  <si>
    <t>25550-51-0</t>
  </si>
  <si>
    <t>Hexahydro-4-methylphthalic anhydride</t>
  </si>
  <si>
    <t>243-072-0</t>
  </si>
  <si>
    <t>19438-60-9</t>
  </si>
  <si>
    <t>Heptacosafluorotetradecanoic acid</t>
  </si>
  <si>
    <t>206-803-4</t>
  </si>
  <si>
    <t>376-06-7</t>
  </si>
  <si>
    <t>https://echa.europa.eu/documents/10162/bb2caa51-1bcc-407b-b587-91d4ac23b564</t>
  </si>
  <si>
    <t>https://echa.europa.eu/documents/10162/de2ad408-ea06-484e-9015-ac6af581863c</t>
  </si>
  <si>
    <t>https://echa.europa.eu/documents/10162/08046ee8-0933-a564-0df2-da48cda2bc6b</t>
  </si>
  <si>
    <t>https://echa.europa.eu/documents/10162/76c2d4f3-1d2e-f263-c819-74f4373a976c</t>
  </si>
  <si>
    <t>Henicosafluoroundecanoic acid</t>
  </si>
  <si>
    <t>218-165-4</t>
  </si>
  <si>
    <t>2058-94-8</t>
  </si>
  <si>
    <t>https://echa.europa.eu/documents/10162/02881bec-75ad-4e83-a9bb-c9f6dc81042e</t>
  </si>
  <si>
    <t>https://echa.europa.eu/documents/10162/60adb1fb-d001-4a2a-b8bf-a0e05e29d156</t>
  </si>
  <si>
    <t>https://echa.europa.eu/documents/10162/9bcff514-6625-baa9-edd9-80ee9e82c86a</t>
  </si>
  <si>
    <t>https://echa.europa.eu/documents/10162/bd48b5f6-b407-60e1-f06e-76dd605d92ae</t>
  </si>
  <si>
    <t>Furan</t>
  </si>
  <si>
    <t>203-727-3</t>
  </si>
  <si>
    <t>110-00-9</t>
  </si>
  <si>
    <t>https://echa.europa.eu/documents/10162/1986ed9a-a382-4409-8faf-abd0f9af440a</t>
  </si>
  <si>
    <t>https://echa.europa.eu/documents/10162/f2a41a5f-68db-44e9-a925-2446de4ec9b1</t>
  </si>
  <si>
    <t>https://echa.europa.eu/documents/10162/8ab8b38b-26e8-49b7-9f04-b83c457023ec</t>
  </si>
  <si>
    <t>https://echa.europa.eu/documents/10162/783a7398-0b23-d9ab-4afb-da6a77d2dfcb</t>
  </si>
  <si>
    <t>Fatty acids, C16-18, lead salts</t>
  </si>
  <si>
    <t>292-966-7</t>
  </si>
  <si>
    <t>91031-62-8</t>
  </si>
  <si>
    <t>https://echa.europa.eu/documents/10162/7f59b681-ee89-484b-bec2-3412f3f7d0e5</t>
  </si>
  <si>
    <t>https://echa.europa.eu/documents/10162/575f1c14-49f5-4a3d-9368-ebbb989edcf4</t>
  </si>
  <si>
    <t>https://echa.europa.eu/documents/10162/13e375d0-709b-4203-b851-7cb5e0a87c80</t>
  </si>
  <si>
    <t>https://echa.europa.eu/documents/10162/6e6bc1b6-4695-bfb6-8746-445a90dad5ff</t>
  </si>
  <si>
    <t>Dioxobis(stearato)trilead</t>
  </si>
  <si>
    <t>235-702-8</t>
  </si>
  <si>
    <t>12578-12-0</t>
  </si>
  <si>
    <t>https://echa.europa.eu/documents/10162/b3332ac2-958d-4b79-86be-12a13f9cd8c8</t>
  </si>
  <si>
    <t>https://echa.europa.eu/documents/10162/2b533763-b36b-481c-a7b2-ff28b898d343</t>
  </si>
  <si>
    <t>https://echa.europa.eu/documents/10162/01088b8d-0195-44cf-8760-f1797c18e789</t>
  </si>
  <si>
    <t>https://echa.europa.eu/documents/10162/3ce25576-1795-cda5-ea46-acdb9741089a</t>
  </si>
  <si>
    <t>Dinoseb (6-sec-butyl-2,4-dinitrophenol)</t>
  </si>
  <si>
    <t>201-861-7</t>
  </si>
  <si>
    <t>88-85-7</t>
  </si>
  <si>
    <t>https://echa.europa.eu/documents/10162/b23de2c1-7142-43ec-9fba-ee150ed98bb1</t>
  </si>
  <si>
    <t>https://echa.europa.eu/documents/10162/876747a8-aa98-42f4-bf6c-7ca2be3fed59</t>
  </si>
  <si>
    <t>https://echa.europa.eu/documents/10162/34ec55f2-27d2-47d6-94f1-d39acaf3634f</t>
  </si>
  <si>
    <t>https://echa.europa.eu/documents/10162/f90845a4-dc67-9a63-a3cb-57787b8b97e3</t>
  </si>
  <si>
    <t>Dimethyl sulphate</t>
  </si>
  <si>
    <t>201-058-1</t>
  </si>
  <si>
    <t>77-78-1</t>
  </si>
  <si>
    <t>https://echa.europa.eu/documents/10162/40a80d81-ac48-4ce6-891c-53b7a3779646</t>
  </si>
  <si>
    <t>https://echa.europa.eu/documents/10162/5182ed44-1e76-4374-898d-0e8cef94f7cb</t>
  </si>
  <si>
    <t>https://echa.europa.eu/documents/10162/8fcaf1f0-ea6d-4ec8-a129-f0405def7c33</t>
  </si>
  <si>
    <t>https://echa.europa.eu/documents/10162/4e7ad358-f6e0-ea83-0681-94a9e414f29b</t>
  </si>
  <si>
    <t>Diisopentyl phthalate</t>
  </si>
  <si>
    <t>210-088-4</t>
  </si>
  <si>
    <t>605-50-5</t>
  </si>
  <si>
    <t>https://echa.europa.eu/documents/10162/917ec7f1-d611-4dad-8cf7-36c1ca07a400</t>
  </si>
  <si>
    <t>https://echa.europa.eu/documents/10162/cf490b69-0c28-453b-a531-e8c2ad32d22c</t>
  </si>
  <si>
    <t>https://echa.europa.eu/documents/10162/34d906a5-2558-4faa-ba85-65a765aef016</t>
  </si>
  <si>
    <t>https://echa.europa.eu/documents/10162/5836c6ce-0043-af59-0755-2f8262791d64</t>
  </si>
  <si>
    <t>Diethyl sulphate</t>
  </si>
  <si>
    <t>200-589-6</t>
  </si>
  <si>
    <t>64-67-5</t>
  </si>
  <si>
    <t>https://echa.europa.eu/documents/10162/3f6a4989-b155-4827-abfc-51e3fa7e352d</t>
  </si>
  <si>
    <t>https://echa.europa.eu/documents/10162/296efee3-75ed-4ead-a79c-28a3f48d2d90</t>
  </si>
  <si>
    <t>https://echa.europa.eu/documents/10162/470b7f44-e538-40b0-9110-4575a5726d14</t>
  </si>
  <si>
    <t>https://echa.europa.eu/documents/10162/27b4f21d-3bb0-bde6-d9ba-4faadc87aaab</t>
  </si>
  <si>
    <t>Dibutyltin dichloride (DBTC)</t>
  </si>
  <si>
    <t>211-670-0</t>
  </si>
  <si>
    <t>683-18-1</t>
  </si>
  <si>
    <t>https://echa.europa.eu/documents/10162/046189d5-908b-447f-b91b-b3f97c9de5b5</t>
  </si>
  <si>
    <t>https://echa.europa.eu/documents/10162/f06ebc42-a92c-43a4-828a-a7c95ea2c961</t>
  </si>
  <si>
    <t>https://echa.europa.eu/documents/10162/2cbcb185-4207-1270-7189-6b9009db7b45</t>
  </si>
  <si>
    <t>https://echa.europa.eu/documents/10162/f92c8584-d0c2-ebb6-58a6-135b7f3d6f07</t>
  </si>
  <si>
    <t>Diazene-1,2-dicarboxamide (C,C'-azodi(formamide)) (ADCA)</t>
  </si>
  <si>
    <t>204-650-8</t>
  </si>
  <si>
    <t>123-77-3</t>
  </si>
  <si>
    <t>https://echa.europa.eu/documents/10162/4739d799-2888-4031-b3eb-73a9d475347b</t>
  </si>
  <si>
    <t>https://echa.europa.eu/documents/10162/055d66a6-9924-4386-900c-62c52c42bc62</t>
  </si>
  <si>
    <t>https://echa.europa.eu/documents/10162/a8f3a173-0bb2-cb27-d9ae-fafe356c329c</t>
  </si>
  <si>
    <t>https://echa.europa.eu/documents/10162/b9b09f2a-7230-5ddc-921e-9b0de3c6a956</t>
  </si>
  <si>
    <t>Cyclohexane-1,2-dicarboxylic anhydride</t>
  </si>
  <si>
    <t>all possible combinations of the cis- and trans-isomers</t>
  </si>
  <si>
    <t>https://echa.europa.eu/documents/10162/b7a93309-0b81-4dbf-90e0-859bc0f41ce4</t>
  </si>
  <si>
    <t>https://echa.europa.eu/documents/10162/542f4e26-c203-4587-a498-fbf33c9edeba#https://echa.europa.eu/documents/10162/d0d33d3f-8361-48a5-b5a9-5db91928b4c5#https://echa.europa.eu/documents/10162/dca0c593-37d7-4257-9ad9-14059e525771</t>
  </si>
  <si>
    <t>https://echa.europa.eu/documents/10162/555606e7-97e2-592e-c100-03f5639a82f4</t>
  </si>
  <si>
    <t>https://echa.europa.eu/documents/10162/acfa14cb-0ed3-5a82-5366-964eeaab14cb</t>
  </si>
  <si>
    <t>trans-cyclohexane-1,2-dicarboxylic anhydride</t>
  </si>
  <si>
    <t>238-009-9</t>
  </si>
  <si>
    <t>14166-21-3</t>
  </si>
  <si>
    <t>201-604-9</t>
  </si>
  <si>
    <t>85-42-7</t>
  </si>
  <si>
    <t>cis-cyclohexane-1,2-dicarboxylic anhydride</t>
  </si>
  <si>
    <t>236-086-3</t>
  </si>
  <si>
    <t>13149-00-3</t>
  </si>
  <si>
    <t>Bis(pentabromophenyl) ether (decabromodiphenyl ether) (DecaBDE)</t>
  </si>
  <si>
    <t>214-604-9</t>
  </si>
  <si>
    <t>1163-19-5</t>
  </si>
  <si>
    <t>https://echa.europa.eu/documents/10162/7de8998e-c87a-4fa6-82fa-927fffb0fe79</t>
  </si>
  <si>
    <t>https://echa.europa.eu/documents/10162/64b5b9c4-c549-4254-a917-0ff1b7c9fa1b</t>
  </si>
  <si>
    <t>https://echa.europa.eu/documents/10162/046e853b-03a0-99e4-a682-f5842bef9a1c</t>
  </si>
  <si>
    <t>https://echa.europa.eu/documents/10162/f919b5a9-8dac-e913-a862-a87cb5e00787</t>
  </si>
  <si>
    <t>Biphenyl-4-ylamine</t>
  </si>
  <si>
    <t>202-177-1</t>
  </si>
  <si>
    <t>92-67-1</t>
  </si>
  <si>
    <t>https://echa.europa.eu/documents/10162/cefb8a85-ed61-4751-a722-2b3510d5f7a0</t>
  </si>
  <si>
    <t>https://echa.europa.eu/documents/10162/22458f36-2a5f-4c1c-83b8-b8a9c45bda95</t>
  </si>
  <si>
    <t>https://echa.europa.eu/documents/10162/9d518786-9c9a-4d61-b841-45ff84ed54cc</t>
  </si>
  <si>
    <t>https://echa.europa.eu/documents/10162/1520b492-61af-d235-ffb1-532532fd8c5b</t>
  </si>
  <si>
    <t>Acetic acid, lead salt, basic</t>
  </si>
  <si>
    <t>257-175-3</t>
  </si>
  <si>
    <t>51404-69-4</t>
  </si>
  <si>
    <t>https://echa.europa.eu/documents/10162/a68aa6d7-bc05-4f79-9445-4dd0ecabc1bb</t>
  </si>
  <si>
    <t>https://echa.europa.eu/documents/10162/5848ac0e-7286-4ec4-9185-49042cf54408</t>
  </si>
  <si>
    <t>https://echa.europa.eu/documents/10162/e27fbdcb-b252-4912-8965-a5bb89711203</t>
  </si>
  <si>
    <t>https://echa.europa.eu/documents/10162/32f33799-9835-71d0-b0d2-be45c318decc</t>
  </si>
  <si>
    <t>[Phthalato(2-)]dioxotrilead</t>
  </si>
  <si>
    <t>273-688-5</t>
  </si>
  <si>
    <t>69011-06-9</t>
  </si>
  <si>
    <t>https://echa.europa.eu/documents/10162/490c7cfa-ae94-48a0-83c9-99bc3c0a5e13</t>
  </si>
  <si>
    <t>https://echa.europa.eu/documents/10162/430ee50c-c98e-4e96-a689-d556fdd06665</t>
  </si>
  <si>
    <t>https://echa.europa.eu/documents/10162/e91058f4-7ab4-4648-91e3-3220f7ee6e8c</t>
  </si>
  <si>
    <t>https://echa.europa.eu/documents/10162/8b848bd8-4151-2f61-c674-7da51d88aa8f</t>
  </si>
  <si>
    <t>6-methoxy-m-toluidine (p-cresidine)</t>
  </si>
  <si>
    <t>204-419-1</t>
  </si>
  <si>
    <t>120-71-8</t>
  </si>
  <si>
    <t>https://echa.europa.eu/documents/10162/251a17a0-cc98-4151-9b3f-3526c667a90e</t>
  </si>
  <si>
    <t>https://echa.europa.eu/documents/10162/5c6a3acb-99f9-4561-a0a5-47b33f13c1f0</t>
  </si>
  <si>
    <t>https://echa.europa.eu/documents/10162/9ee4bdb4-62a8-4ff5-a4f0-f0ced371f88f</t>
  </si>
  <si>
    <t>https://echa.europa.eu/documents/10162/691261ea-6df2-8037-1230-7bdc04b1494c</t>
  </si>
  <si>
    <t>4-Nonylphenol, branched and linear</t>
  </si>
  <si>
    <t>substances with a linear and/or branched alkyl chain with a carbon number of 9 covalently bound in position 4 to phenol, covering also UVCB- and well-defined substances which include any of the individual isomers or a combination thereof</t>
  </si>
  <si>
    <t>https://echa.europa.eu/documents/10162/dea74d46-dc8e-4b10-947b-51a19d890153</t>
  </si>
  <si>
    <t>https://echa.europa.eu/documents/10162/80751a04-fdb3-4bef-aabe-cc49da2a1148</t>
  </si>
  <si>
    <t>https://echa.europa.eu/documents/10162/bc140e0b-b407-fd1c-f750-6d43c99f82a4#https://echa.europa.eu/documents/10162/3b60b4bc-0376-a9ea-bffd-65da8e2c9602</t>
  </si>
  <si>
    <t>https://echa.europa.eu/documents/10162/1984ccdb-3321-2890-c598-5735786e5eb2</t>
  </si>
  <si>
    <t>p-(1-methyloctyl)phenol</t>
  </si>
  <si>
    <t>241-427-4</t>
  </si>
  <si>
    <t>17404-66-9</t>
  </si>
  <si>
    <t>p-nonylphenol</t>
  </si>
  <si>
    <t>203-199-4</t>
  </si>
  <si>
    <t>104-40-5</t>
  </si>
  <si>
    <t>4-(1-Ethyl-1,4-dimethylpentyl)phenol</t>
  </si>
  <si>
    <t>142731-63-3</t>
  </si>
  <si>
    <t>p-(1,1-dimethylheptyl)phenol</t>
  </si>
  <si>
    <t>250-339-5</t>
  </si>
  <si>
    <t>30784-30-6</t>
  </si>
  <si>
    <t>p-isononylphenol</t>
  </si>
  <si>
    <t>247-770-6</t>
  </si>
  <si>
    <t>26543-97-5</t>
  </si>
  <si>
    <t>4-(1-ethyl-1-methylhexyl)phenol</t>
  </si>
  <si>
    <t>257-907-1</t>
  </si>
  <si>
    <t>52427-13-1</t>
  </si>
  <si>
    <t>Phenol, 4-nonyl-, branched</t>
  </si>
  <si>
    <t>284-325-5</t>
  </si>
  <si>
    <t>84852-15-3</t>
  </si>
  <si>
    <t>4-(1-Ethyl-1,3-dimethylpentyl)phenol</t>
  </si>
  <si>
    <t>186825-36-5</t>
  </si>
  <si>
    <t>Nonylphenol</t>
  </si>
  <si>
    <t>246-672-0</t>
  </si>
  <si>
    <t>25154-52-3</t>
  </si>
  <si>
    <t>4-(3-ethylheptan-2-yl)phenol</t>
  </si>
  <si>
    <t>186825-39-8</t>
  </si>
  <si>
    <t>4-(1,1,5-Trimethylhexyl)phenol</t>
  </si>
  <si>
    <t>521947-27-3</t>
  </si>
  <si>
    <t>Phenol, nonyl-, branched</t>
  </si>
  <si>
    <t>291-844-0</t>
  </si>
  <si>
    <t>90481-04-2</t>
  </si>
  <si>
    <t>Isononylphenol</t>
  </si>
  <si>
    <t>234-284-4</t>
  </si>
  <si>
    <t>11066-49-2</t>
  </si>
  <si>
    <t>4-methyl-m-phenylenediamine (toluene-2,4-diamine)</t>
  </si>
  <si>
    <t>202-453-1</t>
  </si>
  <si>
    <t>95-80-7</t>
  </si>
  <si>
    <t>https://echa.europa.eu/documents/10162/e7bb9247-f300-4887-9565-574dad453b71</t>
  </si>
  <si>
    <t>https://echa.europa.eu/documents/10162/0ffceb1b-180c-4965-a526-0b2d4b73c675</t>
  </si>
  <si>
    <t>https://echa.europa.eu/documents/10162/98b66e79-3f52-4792-aa74-1e9a1c674db4</t>
  </si>
  <si>
    <t>https://echa.europa.eu/documents/10162/b73979f8-961d-dc60-232e-2a8b4626e547</t>
  </si>
  <si>
    <t>4-aminoazobenzene</t>
  </si>
  <si>
    <t>200-453-6</t>
  </si>
  <si>
    <t>60-09-3</t>
  </si>
  <si>
    <t>https://echa.europa.eu/documents/10162/9cf3cd45-97d2-455a-a58b-86d721fb4f54</t>
  </si>
  <si>
    <t>https://echa.europa.eu/documents/10162/4740aca7-2e63-4f48-adf0-8c98bb12244c</t>
  </si>
  <si>
    <t>https://echa.europa.eu/documents/10162/bd560d2d-2ea1-4e93-950f-cca356500dbb</t>
  </si>
  <si>
    <t>https://echa.europa.eu/documents/10162/1ec37243-f332-a43a-fc36-9aac9cbd485a</t>
  </si>
  <si>
    <t>4-(1,1,3,3-tetramethylbutyl)phenol, ethoxylated</t>
  </si>
  <si>
    <t>covering well-defined substances and UVCB substances, polymers and homologues</t>
  </si>
  <si>
    <t>https://echa.europa.eu/documents/10162/b823f588-7c35-4bad-9e3c-b639b627df8f</t>
  </si>
  <si>
    <t>https://echa.europa.eu/documents/10162/f6ae4ec7-0a73-45eb-bafb-43e37bd3b42e</t>
  </si>
  <si>
    <t>https://echa.europa.eu/documents/10162/430c2613-588f-8b08-8a72-df4013727ef8</t>
  </si>
  <si>
    <t>https://echa.europa.eu/documents/10162/e3830756-209a-a21c-95ea-fad990b6748a</t>
  </si>
  <si>
    <t>20-[4-(1,1,3,3-tetramethylbutyl)phenoxy]-3,6,9,12,15,18-hexaoxaicosan-1-ol</t>
  </si>
  <si>
    <t>219-682-8</t>
  </si>
  <si>
    <t>2497-59-8</t>
  </si>
  <si>
    <t>Poly(oxy-1,2-ethanediyl), α-[(1,1,3,3-tetramethylbutyl)phenyl]-ω-hydroxy-</t>
  </si>
  <si>
    <t>9036-19-5</t>
  </si>
  <si>
    <t>2-[4-(1,1,3,3-tetramethylbutyl)phenoxy]ethanol</t>
  </si>
  <si>
    <t>2315-67-5</t>
  </si>
  <si>
    <t>2-[2-[4-(1,1,3,3-tetramethylbutyl)phenoxy]ethoxy]ethanol</t>
  </si>
  <si>
    <t>2315-61-9</t>
  </si>
  <si>
    <t>Polyethylene glycol p-(1,1,3,3-tetramethylbutyl)phenyl ether</t>
  </si>
  <si>
    <t>9002-93-1</t>
  </si>
  <si>
    <t>4,4'-oxydianiline and its salts</t>
  </si>
  <si>
    <t>https://echa.europa.eu/documents/10162/7e13f20e-aa4c-4ab9-9b57-f0bd3cf750c9</t>
  </si>
  <si>
    <t>https://echa.europa.eu/documents/10162/390a50ab-4461-49fb-87da-b366f77c105b</t>
  </si>
  <si>
    <t>https://echa.europa.eu/documents/10162/80464fce-e4ae-4e28-b6a0-8e332daaeb95</t>
  </si>
  <si>
    <t>https://echa.europa.eu/documents/10162/2b197fb5-9330-3567-b9af-f10f7ef30cc6</t>
  </si>
  <si>
    <t>4,4'-oxydianiline</t>
  </si>
  <si>
    <t>202-977-0</t>
  </si>
  <si>
    <t>101-80-4</t>
  </si>
  <si>
    <t>4,4'-methylenedi-o-toluidine</t>
  </si>
  <si>
    <t>212-658-8</t>
  </si>
  <si>
    <t>838-88-0</t>
  </si>
  <si>
    <t>https://echa.europa.eu/documents/10162/aa8680a2-aecb-4b86-b4e9-e6d6ba41ed42</t>
  </si>
  <si>
    <t>https://echa.europa.eu/documents/10162/7fabc585-9a8c-4105-99ad-4083a41b2310</t>
  </si>
  <si>
    <t>https://echa.europa.eu/documents/10162/42094854-61af-4a51-abc4-0f85ef9bd51e</t>
  </si>
  <si>
    <t>https://echa.europa.eu/documents/10162/a16f7d17-5558-227d-65bc-d628d6209328</t>
  </si>
  <si>
    <t>3-ethyl-2-methyl-2-(3-methylbutyl)-1,3-oxazolidine</t>
  </si>
  <si>
    <t>ZOLDINE MS-PLUS</t>
  </si>
  <si>
    <t>421-150-7</t>
  </si>
  <si>
    <t>143860-04-2</t>
  </si>
  <si>
    <t>https://echa.europa.eu/documents/10162/2e6fa094-c665-4367-b4d6-d61b841e82c3</t>
  </si>
  <si>
    <t>https://echa.europa.eu/documents/10162/c2ba8775-69b2-4dbe-b725-54e8219f10ae</t>
  </si>
  <si>
    <t>https://echa.europa.eu/documents/10162/782e61c7-07e8-42be-bfb7-99c2bdab913a</t>
  </si>
  <si>
    <t>https://echa.europa.eu/documents/10162/45e26414-e789-45a9-302a-4ce0ddef9981</t>
  </si>
  <si>
    <t>1-bromopropane (n-propyl bromide)</t>
  </si>
  <si>
    <t>203-445-0</t>
  </si>
  <si>
    <t>106-94-5</t>
  </si>
  <si>
    <t>https://echa.europa.eu/documents/10162/322977d5-5c50-467b-a5aa-14dd621301af</t>
  </si>
  <si>
    <t>https://echa.europa.eu/documents/10162/0fde3877-5c84-4343-ad20-a3327752a13a</t>
  </si>
  <si>
    <t>https://echa.europa.eu/documents/10162/cfa3375a-66c2-02a7-43c1-3760fb518448</t>
  </si>
  <si>
    <t>https://echa.europa.eu/documents/10162/fb68a467-fa8f-3ea3-3735-3dde15221666</t>
  </si>
  <si>
    <t>1,2-diethoxyethane</t>
  </si>
  <si>
    <t>211-076-1</t>
  </si>
  <si>
    <t>629-14-1</t>
  </si>
  <si>
    <t>https://echa.europa.eu/documents/10162/c5d3b97f-9168-4c49-aa69-9197cd899a8d</t>
  </si>
  <si>
    <t>https://echa.europa.eu/documents/10162/8393ce5a-9456-4abb-b6ba-008e68941823</t>
  </si>
  <si>
    <t>https://echa.europa.eu/documents/10162/8c04401d-d0bb-409c-9250-c6e574f47305</t>
  </si>
  <si>
    <t>https://echa.europa.eu/documents/10162/53a23e4f-6934-d9d1-a3cb-3d8bcffbf224</t>
  </si>
  <si>
    <t>1,2-Benzenedicarboxylic acid, dipentyl ester, branched and linear</t>
  </si>
  <si>
    <t>284-032-2</t>
  </si>
  <si>
    <t>84777-06-0</t>
  </si>
  <si>
    <t>https://echa.europa.eu/documents/10162/cdf66098-5920-44ea-9d26-aaa390c5d5ef</t>
  </si>
  <si>
    <t>https://echa.europa.eu/documents/10162/6f9bf9c8-8442-48fe-b38e-4dca50adea4c</t>
  </si>
  <si>
    <t>https://echa.europa.eu/documents/10162/329c8367-0ec9-426b-bcfe-27ddf27fb777</t>
  </si>
  <si>
    <t>https://echa.europa.eu/documents/10162/28bc2e86-e6e2-569b-45ab-724e664a3b24</t>
  </si>
  <si>
    <t>α,α-Bis[4-(dimethylamino)phenyl]-4 (phenylamino)naphthalene-1-methanol (C.I. Solvent Blue 4)</t>
  </si>
  <si>
    <t>with ≥ 0.1% of Michler's ketone (EC No. 202-027-5) or Michler's base (EC No. 202-959-2)</t>
  </si>
  <si>
    <t>229-851-8</t>
  </si>
  <si>
    <t>6786-83-0</t>
  </si>
  <si>
    <t>18-Jun-2012</t>
  </si>
  <si>
    <t>https://echa.europa.eu/documents/10162/6ea9ffc1-a165-4afc-b504-af2bc3694c64</t>
  </si>
  <si>
    <t>https://echa.europa.eu/documents/10162/09c5c1e5-3d1f-4c79-8d8a-f142e7dc42ab</t>
  </si>
  <si>
    <t>https://echa.europa.eu/documents/10162/d3bc3564-1f27-4b6b-b076-695ee0a3ad10</t>
  </si>
  <si>
    <t>https://echa.europa.eu/documents/10162/15746c0a-be4d-7014-cf24-9b893fc46146</t>
  </si>
  <si>
    <t>N,N,N',N'-tetramethyl-4,4'-methylenedianiline (Michler’s base)</t>
  </si>
  <si>
    <t>202-959-2</t>
  </si>
  <si>
    <t>101-61-1</t>
  </si>
  <si>
    <t>https://echa.europa.eu/documents/10162/55c7a0fd-13f8-41bd-b1b2-123cdeef4434</t>
  </si>
  <si>
    <t>https://echa.europa.eu/documents/10162/bb71dff3-cbb8-42e4-8d18-529e5876b710</t>
  </si>
  <si>
    <t>https://echa.europa.eu/documents/10162/14f93f87-28aa-4295-a2a6-6b18e53abbf2</t>
  </si>
  <si>
    <t>https://echa.europa.eu/documents/10162/39e9a04b-b21f-83a5-c892-0922c59f6570</t>
  </si>
  <si>
    <t>Lead(II) bis(methanesulfonate)</t>
  </si>
  <si>
    <t>401-750-5</t>
  </si>
  <si>
    <t>17570-76-2</t>
  </si>
  <si>
    <t>https://echa.europa.eu/documents/10162/670a5290-68d3-4b88-83e8-6c06a4e430a8</t>
  </si>
  <si>
    <t>https://echa.europa.eu/documents/10162/71993287-68f1-43c4-a13e-326ad171b80c</t>
  </si>
  <si>
    <t>https://echa.europa.eu/documents/10162/ec18fb5f-b968-4e34-a146-e696fccad746</t>
  </si>
  <si>
    <t>https://echa.europa.eu/documents/10162/2cba9d62-81b9-7a72-e33f-4d0674fd7aff</t>
  </si>
  <si>
    <t>Formamide</t>
  </si>
  <si>
    <t>200-842-0</t>
  </si>
  <si>
    <t>75-12-7</t>
  </si>
  <si>
    <t>https://echa.europa.eu/documents/10162/64c72b55-a1da-47ef-b47d-edad9c9f124e</t>
  </si>
  <si>
    <t>https://echa.europa.eu/documents/10162/a330365d-7a44-43a1-a896-0fec7f34c4e6</t>
  </si>
  <si>
    <t>https://echa.europa.eu/documents/10162/4ff18575-7bcc-4e02-96db-1090a1bdd3a1</t>
  </si>
  <si>
    <t>https://echa.europa.eu/documents/10162/ed0578c2-0153-12b5-fe8f-b9e1b2923a40</t>
  </si>
  <si>
    <t>Diboron trioxide</t>
  </si>
  <si>
    <t>https://echa.europa.eu/documents/10162/c42c7cd8-b8d9-4a53-987e-55f8b377ea03</t>
  </si>
  <si>
    <t>https://echa.europa.eu/documents/10162/de509422-112a-4234-8e67-3260d2051364</t>
  </si>
  <si>
    <t>https://echa.europa.eu/documents/10162/6b35228c-45c4-4ed8-88b0-823fafb0d795</t>
  </si>
  <si>
    <t>https://echa.europa.eu/documents/10162/07417d9a-29c2-61e2-135b-2084d2c8d350</t>
  </si>
  <si>
    <t>[4-[[4-anilino-1-naphthyl][4-(dimethylamino)phenyl]methylene]cyclohexa-2,5-dien-1-ylidene] dimethylammonium chloride (C.I. Basic Blue 26)</t>
  </si>
  <si>
    <t>219-943-6</t>
  </si>
  <si>
    <t>2580-56-5</t>
  </si>
  <si>
    <t>https://echa.europa.eu/documents/10162/4575515a-f67b-447e-afb0-9de9bdf2d8b4</t>
  </si>
  <si>
    <t>https://echa.europa.eu/documents/10162/e788094b-c091-40fc-af06-0cb993da22ef</t>
  </si>
  <si>
    <t>https://echa.europa.eu/documents/10162/4005564c-2ff2-4ea5-941d-04525939d70b</t>
  </si>
  <si>
    <t>https://echa.europa.eu/documents/10162/03e30fbb-e4b7-4ff1-8c54-cfba9e21d505</t>
  </si>
  <si>
    <t>[4-[4,4'-bis(dimethylamino) benzhydrylidene]cyclohexa-2,5-dien-1-ylidene]dimethylammonium chloride (C.I. Basic Violet 3)</t>
  </si>
  <si>
    <t>208-953-6</t>
  </si>
  <si>
    <t>548-62-9</t>
  </si>
  <si>
    <t>https://echa.europa.eu/documents/10162/9c2106dd-ab9a-415d-8b47-039c5b5b223a</t>
  </si>
  <si>
    <t>https://echa.europa.eu/documents/10162/2b47d136-adc9-46de-88c8-4ac990880005</t>
  </si>
  <si>
    <t>https://echa.europa.eu/documents/10162/a3290dc9-a3e1-4a9d-8e58-102dca785d19</t>
  </si>
  <si>
    <t>https://echa.europa.eu/documents/10162/67b63e21-6302-ef0d-b8b9-fa3c26a9e2bf</t>
  </si>
  <si>
    <t>4,4'-bis(dimethylamino)benzophenone (Michler’s ketone)</t>
  </si>
  <si>
    <t>202-027-5</t>
  </si>
  <si>
    <t>90-94-8</t>
  </si>
  <si>
    <t>https://echa.europa.eu/documents/10162/fb031b0c-5e13-438a-a0ad-334a822c2e04</t>
  </si>
  <si>
    <t>https://echa.europa.eu/documents/10162/a32d3dd2-1045-457b-9a6b-988bc641e662</t>
  </si>
  <si>
    <t>https://echa.europa.eu/documents/10162/3cbcf0fc-f6bc-4d08-8dcf-b2837657e1c5</t>
  </si>
  <si>
    <t>https://echa.europa.eu/documents/10162/f793511d-97cb-70a6-6fa7-ae48395ce858</t>
  </si>
  <si>
    <t>4,4'-bis(dimethylamino)-4''-(methylamino)trityl alcohol</t>
  </si>
  <si>
    <t>209-218-2</t>
  </si>
  <si>
    <t>561-41-1</t>
  </si>
  <si>
    <t>https://echa.europa.eu/documents/10162/bcf29e5e-c152-4f88-8df9-1f9515582e3e</t>
  </si>
  <si>
    <t>https://echa.europa.eu/documents/10162/0bc3c72f-1e50-45e7-98c4-595639fe3010</t>
  </si>
  <si>
    <t>https://echa.europa.eu/documents/10162/4300b1a0-79ae-4d90-bcac-07a34691c435</t>
  </si>
  <si>
    <t>https://echa.europa.eu/documents/10162/3905164d-a630-516a-720a-ebaf0b47d0c1</t>
  </si>
  <si>
    <t>1,3,5-tris[(2S and 2R)-2,3-epoxypropyl]-1,3,5-triazine-2,4,6-(1H,3H,5H)-trione (β-TGIC)</t>
  </si>
  <si>
    <t>423-400-0</t>
  </si>
  <si>
    <t>59653-74-6</t>
  </si>
  <si>
    <t>Mutagenic (Article 57b)</t>
  </si>
  <si>
    <t>https://echa.europa.eu/documents/10162/b396da4a-879d-4d97-88c0-f2a97c3160e2</t>
  </si>
  <si>
    <t>https://echa.europa.eu/documents/10162/1b1db3da-9d3c-4dd9-aec6-82e5f2bb9681</t>
  </si>
  <si>
    <t>https://echa.europa.eu/documents/10162/9c7289c0-b92d-46cb-9007-6a919f003935</t>
  </si>
  <si>
    <t>https://echa.europa.eu/documents/10162/94969b35-04d7-5cc9-d1b0-bd120223a3c2</t>
  </si>
  <si>
    <t>1,3,5-Tris(oxiran-2-ylmethyl)-1,3,5-triazinane-2,4,6-trione (TGIC)</t>
  </si>
  <si>
    <t>219-514-3</t>
  </si>
  <si>
    <t>2451-62-9</t>
  </si>
  <si>
    <t>https://echa.europa.eu/documents/10162/f4f2cac7-9277-4dd0-bcfc-a0b3134331a3</t>
  </si>
  <si>
    <t>https://echa.europa.eu/documents/10162/5e64cc7a-5599-48af-86ea-4cd5d853cb9a</t>
  </si>
  <si>
    <t>https://echa.europa.eu/documents/10162/b0f7fcea-3dd5-4281-ab06-fd46c48d2ec2</t>
  </si>
  <si>
    <t>https://echa.europa.eu/documents/10162/41e3ed1d-b112-e10c-31e1-11fd05c61743</t>
  </si>
  <si>
    <t>1,2-bis(2-methoxyethoxy)ethane (TEGDME; triglyme)</t>
  </si>
  <si>
    <t>203-977-3</t>
  </si>
  <si>
    <t>112-49-2</t>
  </si>
  <si>
    <t>https://echa.europa.eu/documents/10162/1797f7da-12f2-4db5-95ee-d8b2f119255b</t>
  </si>
  <si>
    <t>https://echa.europa.eu/documents/10162/077454da-571b-43dd-98c6-ce04427310e9</t>
  </si>
  <si>
    <t>https://echa.europa.eu/documents/10162/04a4b3ea-09d6-439a-bf05-079784355127</t>
  </si>
  <si>
    <t>https://echa.europa.eu/documents/10162/08fead86-7723-14f9-4c68-fad56f67e321</t>
  </si>
  <si>
    <t>1, 2-dimethoxyethane; ethylene glycol dimethyl ether (EGDME)</t>
  </si>
  <si>
    <t>203-794-9</t>
  </si>
  <si>
    <t>110-71-4</t>
  </si>
  <si>
    <t>https://echa.europa.eu/documents/10162/8baf4265-833f-467d-bb3d-cf3dfe92be88</t>
  </si>
  <si>
    <t>https://echa.europa.eu/documents/10162/964d2219-db3d-4fd4-8fb4-5264b7cea5ab</t>
  </si>
  <si>
    <t>https://echa.europa.eu/documents/10162/466dce51-6adf-4936-874b-2c1fe8c9de5e</t>
  </si>
  <si>
    <t>https://echa.europa.eu/documents/10162/1d689ed5-8d41-62e9-16c9-6d687bf28377</t>
  </si>
  <si>
    <t>Zirconia 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</si>
  <si>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</si>
  <si>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19-Dez-2011</t>
  </si>
  <si>
    <t>https://echa.europa.eu/documents/10162/0d43d978-af14-4acf-9613-95d028fef958#https://echa.europa.eu/documents/10162/46da04ed-c0ac-482e-aa63-c75553312e84</t>
  </si>
  <si>
    <t>https://echa.europa.eu/documents/10162/a9f47855-ffbe-4312-84f9-8d74aa409f00</t>
  </si>
  <si>
    <t>https://echa.europa.eu/documents/10162/8190e8e4-e315-4bcb-91f5-1548fbe46bc1</t>
  </si>
  <si>
    <t>https://echa.europa.eu/documents/10162/93002806-25a6-a48a-adf8-1626177e6722</t>
  </si>
  <si>
    <t>Refractories, fibers, aluminosilicate</t>
  </si>
  <si>
    <t>142844-00-6</t>
  </si>
  <si>
    <t>Trilead diarsenate</t>
  </si>
  <si>
    <t>222-979-5</t>
  </si>
  <si>
    <t>3687-31-8</t>
  </si>
  <si>
    <t>Carcinogenic (Article 57a)#Toxic for reproduction (Article 57c)</t>
  </si>
  <si>
    <t>https://echa.europa.eu/documents/10162/f94e0b50-062a-4150-8652-f5d3ac218fcd</t>
  </si>
  <si>
    <t>https://echa.europa.eu/documents/10162/18ce9105-2407-45b5-852b-5329e6042900</t>
  </si>
  <si>
    <t>https://echa.europa.eu/documents/10162/69699398-ddf0-4188-988f-a2464175a019</t>
  </si>
  <si>
    <t>https://echa.europa.eu/documents/10162/7fe7b854-e3c4-0da8-4611-ba59657eb361</t>
  </si>
  <si>
    <t>Potassium hydroxyoctaoxodizincatedichromate</t>
  </si>
  <si>
    <t>234-329-8</t>
  </si>
  <si>
    <t>11103-86-9</t>
  </si>
  <si>
    <t>https://echa.europa.eu/documents/10162/cbc1bcf1-2910-4813-a818-9f2069f69b3c</t>
  </si>
  <si>
    <t>https://echa.europa.eu/documents/10162/2869cfe1-049b-43b2-a1b0-c8503d2c2586</t>
  </si>
  <si>
    <t>https://echa.europa.eu/documents/10162/fb533ed0-2765-4ad3-acf7-79d9ca8a5b02</t>
  </si>
  <si>
    <t>https://echa.europa.eu/documents/10162/82f1b187-86e9-a2c1-05ce-37037c0d42c8</t>
  </si>
  <si>
    <t>Phenolphthalein</t>
  </si>
  <si>
    <t>201-004-7</t>
  </si>
  <si>
    <t>77-09-8</t>
  </si>
  <si>
    <t>https://echa.europa.eu/documents/10162/37893eb4-a79b-4982-a3f0-34438dc72904</t>
  </si>
  <si>
    <t>https://echa.europa.eu/documents/10162/2cc034c5-ecbf-4c6c-8de4-9085c3e4f2a0</t>
  </si>
  <si>
    <t>https://echa.europa.eu/documents/10162/1f29b212-4a70-40c0-94de-8dfce7791aa9</t>
  </si>
  <si>
    <t>https://echa.europa.eu/documents/10162/e77f71f2-2587-e6a6-3e18-41c44ad031cf</t>
  </si>
  <si>
    <t>Pentazinc chromate octahydroxide</t>
  </si>
  <si>
    <t>256-418-0</t>
  </si>
  <si>
    <t>49663-84-5</t>
  </si>
  <si>
    <t>https://echa.europa.eu/documents/10162/756bf74c-275b-4779-8d92-83fc3ac27318</t>
  </si>
  <si>
    <t>https://echa.europa.eu/documents/10162/3acce581-104b-4f80-8b0b-94728b9d501c</t>
  </si>
  <si>
    <t>https://echa.europa.eu/documents/10162/ce28c0be-379f-461e-9197-3af36d5c7f53</t>
  </si>
  <si>
    <t>https://echa.europa.eu/documents/10162/15a09341-5a63-825f-9677-995a7685a951</t>
  </si>
  <si>
    <t>N,N-dimethylacetamide</t>
  </si>
  <si>
    <t>204-826-4</t>
  </si>
  <si>
    <t>127-19-5</t>
  </si>
  <si>
    <t>https://echa.europa.eu/documents/10162/65231f68-fe7a-4712-9f3a-99a9fdfb7dea</t>
  </si>
  <si>
    <t>https://echa.europa.eu/documents/10162/f3d28fdc-113a-454a-9de2-e5fa2bb7786d</t>
  </si>
  <si>
    <t>https://echa.europa.eu/documents/10162/42751bc8-cad5-4035-82ea-a91c0efe5768</t>
  </si>
  <si>
    <t>https://echa.europa.eu/documents/10162/2349dc58-0d76-f548-d77f-a2d40eab4bb3</t>
  </si>
  <si>
    <t>Lead styphnate</t>
  </si>
  <si>
    <t>239-290-0</t>
  </si>
  <si>
    <t>15245-44-0</t>
  </si>
  <si>
    <t>https://echa.europa.eu/documents/10162/9f6e771e-a50c-4079-9a1a-1d2441ed0033</t>
  </si>
  <si>
    <t>https://echa.europa.eu/documents/10162/940e8b74-d5c3-446e-a041-b86297a880c6</t>
  </si>
  <si>
    <t>https://echa.europa.eu/documents/10162/fbb1d8a9-4e09-4c36-8e79-c46f9a73bb7c</t>
  </si>
  <si>
    <t>https://echa.europa.eu/documents/10162/1518f0d7-21c6-797c-1e0f-99db6a1c573c</t>
  </si>
  <si>
    <t>Lead dipicrate</t>
  </si>
  <si>
    <t>229-335-2</t>
  </si>
  <si>
    <t>6477-64-1</t>
  </si>
  <si>
    <t>https://echa.europa.eu/documents/10162/3a01a0ae-69e4-4b0c-8d87-e5c42e8586a3</t>
  </si>
  <si>
    <t>https://echa.europa.eu/documents/10162/0a46d3e7-e3be-46bc-886b-d04e944ad448</t>
  </si>
  <si>
    <t>https://echa.europa.eu/documents/10162/8a7c6915-0578-4c50-8fea-5208e237e0a7</t>
  </si>
  <si>
    <t>https://echa.europa.eu/documents/10162/047d6d28-1493-63ea-5c06-69f94dda35dd</t>
  </si>
  <si>
    <t>Lead diazide, Lead azide</t>
  </si>
  <si>
    <t>236-542-1</t>
  </si>
  <si>
    <t>13424-46-9</t>
  </si>
  <si>
    <t>https://echa.europa.eu/documents/10162/defeb72b-e314-4707-b01d-dd25464eb5f1</t>
  </si>
  <si>
    <t>https://echa.europa.eu/documents/10162/cacccb51-ab67-4ee5-803f-f147d01feddc</t>
  </si>
  <si>
    <t>https://echa.europa.eu/documents/10162/9890a34b-0a57-4286-a2ab-b226ba3dfef3</t>
  </si>
  <si>
    <t>https://echa.europa.eu/documents/10162/72716893-7cd5-259b-b02e-27a8251b3d16</t>
  </si>
  <si>
    <t>Formaldehyde, oligomeric reaction products with aniline</t>
  </si>
  <si>
    <t>500-036-1</t>
  </si>
  <si>
    <t>25214-70-4</t>
  </si>
  <si>
    <t>https://echa.europa.eu/documents/10162/f5ad72aa-57b0-456b-acca-080ea744a5d1</t>
  </si>
  <si>
    <t>https://echa.europa.eu/documents/10162/3ccc2258-f2d9-4330-b218-b781178c00a2</t>
  </si>
  <si>
    <t>https://echa.europa.eu/documents/10162/9cd084c9-8c83-4cf4-81c9-f43d5c1f1fe8</t>
  </si>
  <si>
    <t>https://echa.europa.eu/documents/10162/9ccd6638-ecf1-3cd8-1f64-f7b0c6e931a4</t>
  </si>
  <si>
    <t>Dichromium tris(chromate)</t>
  </si>
  <si>
    <t>246-356-2</t>
  </si>
  <si>
    <t>24613-89-6</t>
  </si>
  <si>
    <t>https://echa.europa.eu/documents/10162/b5600741-d5d7-413c-9755-625a596d1ee1</t>
  </si>
  <si>
    <t>https://echa.europa.eu/documents/10162/3d86d90e-9593-4987-9856-639068f57402</t>
  </si>
  <si>
    <t>https://echa.europa.eu/documents/10162/6426d317-2c05-40ba-90ae-0fbd67774f53</t>
  </si>
  <si>
    <t>https://echa.europa.eu/documents/10162/2e3dc8f8-6055-183f-fc46-f86b85b089b6</t>
  </si>
  <si>
    <t>Calcium arsenate</t>
  </si>
  <si>
    <t>231-904-5</t>
  </si>
  <si>
    <t>7778-44-1</t>
  </si>
  <si>
    <t>https://echa.europa.eu/documents/10162/cb4e87e7-ebdc-4a02-8333-7b30084a9be4</t>
  </si>
  <si>
    <t>https://echa.europa.eu/documents/10162/00c3ba78-f33e-461f-9fdd-4c365f2b5b23</t>
  </si>
  <si>
    <t>https://echa.europa.eu/documents/10162/ccc629ba-7feb-462d-bce8-86ac200de8f5</t>
  </si>
  <si>
    <t>https://echa.europa.eu/documents/10162/79ea9462-05c3-e0bd-c4ca-5fe289ab6a86</t>
  </si>
  <si>
    <t>Bis(2-methoxyethyl) phthalate</t>
  </si>
  <si>
    <t>204-212-6</t>
  </si>
  <si>
    <t>117-82-8</t>
  </si>
  <si>
    <t>https://echa.europa.eu/documents/10162/18fc6f65-fb18-4151-b737-45ba0aefb181</t>
  </si>
  <si>
    <t>https://echa.europa.eu/documents/10162/5d0a79ed-4557-4a6c-8017-fda04a4eb326</t>
  </si>
  <si>
    <t>https://echa.europa.eu/documents/10162/bee2930b-03bb-4293-bda1-89381f8da2a6</t>
  </si>
  <si>
    <t>https://echa.europa.eu/documents/10162/d4c509f3-22a8-ae10-60b3-84c2b574e4e2</t>
  </si>
  <si>
    <t>Bis(2-methoxyethyl) ether</t>
  </si>
  <si>
    <t>203-924-4</t>
  </si>
  <si>
    <t>111-96-6</t>
  </si>
  <si>
    <t>https://echa.europa.eu/documents/10162/ee023359-daa8-43a2-8c82-242f0a7588f7</t>
  </si>
  <si>
    <t>https://echa.europa.eu/documents/10162/169db6b2-a42d-46f3-8daf-a7d8385e84b4</t>
  </si>
  <si>
    <t>https://echa.europa.eu/documents/10162/2e6c10fa-03d5-47b2-9337-e047743554b9</t>
  </si>
  <si>
    <t>https://echa.europa.eu/documents/10162/da73be84-553c-2cdb-6c20-6f329649af7c</t>
  </si>
  <si>
    <t>Arsenic acid</t>
  </si>
  <si>
    <t>231-901-9</t>
  </si>
  <si>
    <t>7778-39-4</t>
  </si>
  <si>
    <t>https://echa.europa.eu/documents/10162/3646fac6-947b-41ea-b3bf-e231511be65c</t>
  </si>
  <si>
    <t>https://echa.europa.eu/documents/10162/c61d2694-b4f4-41c0-93da-68e959341b9c</t>
  </si>
  <si>
    <t>https://echa.europa.eu/documents/10162/bc77d03b-2f02-4084-8fab-2b8d586f342a</t>
  </si>
  <si>
    <t>https://echa.europa.eu/documents/10162/704cd872-1329-10b8-7326-3d93eea4c147</t>
  </si>
  <si>
    <t>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</si>
  <si>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</si>
  <si>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https://echa.europa.eu/documents/10162/df7f314c-bda4-496c-8d86-04fe2421e157#https://echa.europa.eu/documents/10162/9c0854f5-3f46-4dc5-9776-72ac20f908e2</t>
  </si>
  <si>
    <t>https://echa.europa.eu/documents/10162/71a6c340-4c9c-41d9-8c26-6e8d3236e456</t>
  </si>
  <si>
    <t>https://echa.europa.eu/documents/10162/611cb779-7564-4a89-b381-c5a126b5a04b</t>
  </si>
  <si>
    <t>https://echa.europa.eu/documents/10162/c7882d5b-b6f3-94ca-c81a-756cf2d5c130</t>
  </si>
  <si>
    <t>4-(1,1,3,3-tetramethylbutyl)phenol</t>
  </si>
  <si>
    <t>205-426-2</t>
  </si>
  <si>
    <t>140-66-9</t>
  </si>
  <si>
    <t>https://echa.europa.eu/documents/10162/189c55b4-d54b-4271-9e50-ce798faf9f4c</t>
  </si>
  <si>
    <t>https://echa.europa.eu/documents/10162/4c196bd6-2a91-4cb1-82ae-c65cb8a637ac</t>
  </si>
  <si>
    <t>https://echa.europa.eu/documents/10162/4c6cccfd-d366-4a00-87e5-65aa77181fb6</t>
  </si>
  <si>
    <t>https://echa.europa.eu/documents/10162/a08e8cda-06ee-de39-c975-5f36973dbb63</t>
  </si>
  <si>
    <t>2-Methoxyaniline, o-Anisidine</t>
  </si>
  <si>
    <t>201-963-1</t>
  </si>
  <si>
    <t>90-04-0</t>
  </si>
  <si>
    <t>https://echa.europa.eu/documents/10162/30d99b89-85a5-45d1-8701-1ad0680afb1e</t>
  </si>
  <si>
    <t>https://echa.europa.eu/documents/10162/80f2ea14-b438-4ae6-bbcd-b6b214c7ae04</t>
  </si>
  <si>
    <t>https://echa.europa.eu/documents/10162/faf9ec9a-af59-4c1d-b944-cc831b3b52b3</t>
  </si>
  <si>
    <t>https://echa.europa.eu/documents/10162/1b56118d-d4af-2d06-d15c-6e2354ff4990</t>
  </si>
  <si>
    <t>2,2'-dichloro-4,4'-methylenedianiline</t>
  </si>
  <si>
    <t>202-918-9</t>
  </si>
  <si>
    <t>101-14-4</t>
  </si>
  <si>
    <t>https://echa.europa.eu/documents/10162/0a89c9f0-1da4-406b-8285-9db907cdb66a</t>
  </si>
  <si>
    <t>https://echa.europa.eu/documents/10162/40909414-f320-4c4d-8519-3b9895c794e1</t>
  </si>
  <si>
    <t>https://echa.europa.eu/documents/10162/6f0cee92-fe4f-492d-b8e1-78ac46ee1a85</t>
  </si>
  <si>
    <t>https://echa.europa.eu/documents/10162/883f8b33-697f-5708-dbec-fa3e4979fa57</t>
  </si>
  <si>
    <t>1,2-dichloroethane</t>
  </si>
  <si>
    <t>203-458-1</t>
  </si>
  <si>
    <t>107-06-2</t>
  </si>
  <si>
    <t>https://echa.europa.eu/documents/10162/55390ac1-1267-4141-af33-67c787b50a0d</t>
  </si>
  <si>
    <t>https://echa.europa.eu/documents/10162/9e0c9155-9ec9-489a-976d-4312ab5838cf</t>
  </si>
  <si>
    <t>https://echa.europa.eu/documents/10162/a40ec08f-918f-4f60-b1f4-43a9517f6433</t>
  </si>
  <si>
    <t>https://echa.europa.eu/documents/10162/77829f20-a0f1-adb8-fb45-4450e9db64b7</t>
  </si>
  <si>
    <t>Strontium chromate</t>
  </si>
  <si>
    <t>232-142-6</t>
  </si>
  <si>
    <t>7789-06-2</t>
  </si>
  <si>
    <t>20-Jun-2011</t>
  </si>
  <si>
    <t>https://echa.europa.eu/documents/10162/8003d372-68f9-4a5a-9094-4e6d0b58169c</t>
  </si>
  <si>
    <t>https://echa.europa.eu/documents/10162/dbf5f0a3-13f7-4dcc-9638-be11aa9796bc</t>
  </si>
  <si>
    <t>https://echa.europa.eu/documents/10162/b404f6d6-e6a2-412a-8362-542d297fd1bd</t>
  </si>
  <si>
    <t>https://echa.europa.eu/documents/10162/98b171ab-1ab9-d334-ccea-76179abd24f6</t>
  </si>
  <si>
    <t>Hydrazine</t>
  </si>
  <si>
    <t>206-114-9</t>
  </si>
  <si>
    <t>302-01-2, 7803-57-8</t>
  </si>
  <si>
    <t>https://echa.europa.eu/documents/10162/c5b972a9-f57f-4fd5-8177-04b4e46c5e93</t>
  </si>
  <si>
    <t>https://echa.europa.eu/documents/10162/8c489ab1-cc43-4655-9fdf-9ba8faffec98</t>
  </si>
  <si>
    <t>https://echa.europa.eu/documents/10162/dcbad586-92e2-496c-bf17-f2d4fd7a7e5e</t>
  </si>
  <si>
    <t>https://echa.europa.eu/documents/10162/8077c3d0-b547-5cec-dd34-0804abf35d93</t>
  </si>
  <si>
    <t>2-ethoxyethyl acetate</t>
  </si>
  <si>
    <t>203-839-2</t>
  </si>
  <si>
    <t>111-15-9</t>
  </si>
  <si>
    <t>https://echa.europa.eu/documents/10162/4b69d66f-b3f9-4b3d-a1fb-a90c4825f7d5</t>
  </si>
  <si>
    <t>https://echa.europa.eu/documents/10162/a4d1618e-1de0-45ee-95d4-7c0b97f8f4bb</t>
  </si>
  <si>
    <t>https://echa.europa.eu/documents/10162/e3566164-121d-4007-9f6c-eeb1bbe67c14</t>
  </si>
  <si>
    <t>https://echa.europa.eu/documents/10162/4143edd3-cb57-c9f6-f0d4-2c859a736be8</t>
  </si>
  <si>
    <t>1-Methyl-2-pyrrolidone (NMP)</t>
  </si>
  <si>
    <t>212-828-1</t>
  </si>
  <si>
    <t>872-50-4</t>
  </si>
  <si>
    <t>https://echa.europa.eu/documents/10162/2d6cdfd7-e924-45fa-85d4-4450a7b4bf5a</t>
  </si>
  <si>
    <t>https://echa.europa.eu/documents/10162/2a739583-e50d-458f-860b-2170d391621d</t>
  </si>
  <si>
    <t>https://echa.europa.eu/documents/10162/1c4e3474-34ee-4c15-aaef-dafd1cb47779</t>
  </si>
  <si>
    <t>https://echa.europa.eu/documents/10162/e8ed4407-d09b-02bd-441e-f02950db4f74</t>
  </si>
  <si>
    <t>1,2-Benzenedicarboxylic acid, di-C7-11-branched and linear alkyl esters</t>
  </si>
  <si>
    <t>271-084-6</t>
  </si>
  <si>
    <t>68515-42-4</t>
  </si>
  <si>
    <t>https://echa.europa.eu/documents/10162/e0602e69-f758-4eef-88c6-6e9c7a0359e6</t>
  </si>
  <si>
    <t>https://echa.europa.eu/documents/10162/607fe319-a2a5-412f-9411-7fe86a8dd261</t>
  </si>
  <si>
    <t>https://echa.europa.eu/documents/10162/9064c470-918c-4459-b1de-f6112da0a8ec</t>
  </si>
  <si>
    <t>https://echa.europa.eu/documents/10162/0ee9eaa7-282e-aaf9-03d7-58a70984249e</t>
  </si>
  <si>
    <t>1,2-Benzenedicarboxylic acid, di-C6-8-branched alkyl esters, C7-rich</t>
  </si>
  <si>
    <t>276-158-1</t>
  </si>
  <si>
    <t>71888-89-6</t>
  </si>
  <si>
    <t>https://echa.europa.eu/documents/10162/1d278ff8-5bc6-4fa4-8b6a-6847121fcc9d</t>
  </si>
  <si>
    <t>https://echa.europa.eu/documents/10162/23661523-674a-4366-bf5d-8597e97f09a5</t>
  </si>
  <si>
    <t>https://echa.europa.eu/documents/10162/4ecec0c5-de0a-403e-8bad-bb2439aed1cd</t>
  </si>
  <si>
    <t>https://echa.europa.eu/documents/10162/caf060a0-d277-1665-a24d-335d971a255a</t>
  </si>
  <si>
    <t>1,2,3-trichloropropane</t>
  </si>
  <si>
    <t>202-486-1</t>
  </si>
  <si>
    <t>96-18-4</t>
  </si>
  <si>
    <t>https://echa.europa.eu/documents/10162/6b5d8cc7-e37e-46e1-9d91-0f8d529ca833</t>
  </si>
  <si>
    <t>https://echa.europa.eu/documents/10162/5c763e23-3df9-4568-990f-df7d38977711</t>
  </si>
  <si>
    <t>https://echa.europa.eu/documents/10162/e8d4bcbd-81c1-4a59-a97d-d1cb30c29ec8</t>
  </si>
  <si>
    <t>https://echa.europa.eu/documents/10162/16196c31-ff09-f53e-9f78-aef429e56548</t>
  </si>
  <si>
    <t>Cobalt(II) sulphate</t>
  </si>
  <si>
    <t>233-334-2</t>
  </si>
  <si>
    <t>10124-43-3</t>
  </si>
  <si>
    <t>15-Dez-2010</t>
  </si>
  <si>
    <t>https://echa.europa.eu/documents/10162/034150e5-fa99-4659-a208-3492fed19012</t>
  </si>
  <si>
    <t>https://echa.europa.eu/documents/10162/6156179b-31de-4d5a-8bde-4c596e132251</t>
  </si>
  <si>
    <t>https://echa.europa.eu/documents/10162/5fa87d07-2872-4502-b07c-4186797aa442</t>
  </si>
  <si>
    <t>https://echa.europa.eu/documents/10162/2609fc0f-7c31-ebb9-50cd-293fa9f76238</t>
  </si>
  <si>
    <t>Cobalt(II) dinitrate</t>
  </si>
  <si>
    <t>233-402-1</t>
  </si>
  <si>
    <t>10141-05-6</t>
  </si>
  <si>
    <t>https://echa.europa.eu/documents/10162/93d2146d-6f41-43f1-9e4c-6c65ee52bfee</t>
  </si>
  <si>
    <t>https://echa.europa.eu/documents/10162/b0db8920-3429-46d7-9788-9f327712301d</t>
  </si>
  <si>
    <t>https://echa.europa.eu/documents/10162/a6ff4bdb-6aa3-48ff-b9b4-6f086d8f35fa</t>
  </si>
  <si>
    <t>https://echa.europa.eu/documents/10162/48eb838f-79f0-3322-7ccc-c2a198040538</t>
  </si>
  <si>
    <t>Cobalt(II) diacetate</t>
  </si>
  <si>
    <t>200-755-8</t>
  </si>
  <si>
    <t>71-48-7</t>
  </si>
  <si>
    <t>https://echa.europa.eu/documents/10162/454374bb-5c3a-4716-bce2-2bf2879536d3</t>
  </si>
  <si>
    <t>https://echa.europa.eu/documents/10162/b7623ce3-4a1d-4b72-8bd3-b40872dde269</t>
  </si>
  <si>
    <t>https://echa.europa.eu/documents/10162/f68e76b3-751d-48b4-a225-4a23c0ee6249</t>
  </si>
  <si>
    <t>https://echa.europa.eu/documents/10162/725dc1e5-4900-4e07-e15c-c41633ddd11f</t>
  </si>
  <si>
    <t>Cobalt(II) carbonate</t>
  </si>
  <si>
    <t>208-169-4</t>
  </si>
  <si>
    <t>513-79-1</t>
  </si>
  <si>
    <t>https://echa.europa.eu/documents/10162/75006cd4-1dc6-47de-bc84-dd92e07201a9</t>
  </si>
  <si>
    <t>https://echa.europa.eu/documents/10162/8724ec6d-5db0-4768-a9a9-43174499cde5</t>
  </si>
  <si>
    <t>https://echa.europa.eu/documents/10162/efdc02e9-f1e6-47c7-872b-7d6285457495</t>
  </si>
  <si>
    <t>https://echa.europa.eu/documents/10162/2a97b8e1-274e-0df6-24de-1791868ff37c</t>
  </si>
  <si>
    <t>Chromium trioxide</t>
  </si>
  <si>
    <t>215-607-8</t>
  </si>
  <si>
    <t>https://echa.europa.eu/documents/10162/6b11ec66-9d90-400a-a61a-90de9a0fd8b1</t>
  </si>
  <si>
    <t>https://echa.europa.eu/documents/10162/26e69088-ff48-41b2-86be-ad93559d4c1d</t>
  </si>
  <si>
    <t>https://echa.europa.eu/documents/10162/6b7798d0-6e23-4e72-a1ea-ec989ef1e9b6</t>
  </si>
  <si>
    <t>https://echa.europa.eu/documents/10162/412bacac-471b-5982-5db4-dbe5b67f947b</t>
  </si>
  <si>
    <t>Acids generated from chromium trioxide and their oligomers</t>
  </si>
  <si>
    <t>https://echa.europa.eu/documents/10162/7ec3a9eb-a9f6-4e82-9e7d-99794b3dc95e</t>
  </si>
  <si>
    <t>https://echa.europa.eu/documents/10162/e49af511-8109-4671-87c9-d1929bd1f9df#https://echa.europa.eu/documents/10162/b3342013-b216-403f-b9f6-ea2d704d45e3</t>
  </si>
  <si>
    <t>https://echa.europa.eu/documents/10162/b4e7126f-3045-4159-8142-958061cf13ac</t>
  </si>
  <si>
    <t>https://echa.europa.eu/documents/10162/bf1c6776-60e5-cd31-7fc2-8a073e592fcb</t>
  </si>
  <si>
    <t>Chromic acid</t>
  </si>
  <si>
    <t>231-801-5</t>
  </si>
  <si>
    <t>7738-94-5</t>
  </si>
  <si>
    <t>Oligomers of chromic acid and dichromic acid</t>
  </si>
  <si>
    <t>Dichromic acid</t>
  </si>
  <si>
    <t>236-881-5</t>
  </si>
  <si>
    <t>13530-68-2</t>
  </si>
  <si>
    <t>2-methoxyethanol</t>
  </si>
  <si>
    <t>203-713-7</t>
  </si>
  <si>
    <t>109-86-4</t>
  </si>
  <si>
    <t>https://echa.europa.eu/documents/10162/d0434782-81cb-43af-ba42-88c301aeb105</t>
  </si>
  <si>
    <t>https://echa.europa.eu/documents/10162/2c32ce81-9fe4-4bec-ab99-cefb0db64f70</t>
  </si>
  <si>
    <t>https://echa.europa.eu/documents/10162/de7fb120-e51b-408c-9753-5c605be53de9</t>
  </si>
  <si>
    <t>https://echa.europa.eu/documents/10162/97777174-b86f-1e5e-fb0a-92a7ab4e1fda</t>
  </si>
  <si>
    <t>2-ethoxyethanol</t>
  </si>
  <si>
    <t>203-804-1</t>
  </si>
  <si>
    <t>110-80-5</t>
  </si>
  <si>
    <t>https://echa.europa.eu/documents/10162/f25b7ab7-c339-4b4a-900b-7a2d38c32c1f</t>
  </si>
  <si>
    <t>https://echa.europa.eu/documents/10162/16b140dd-f4a7-4b4c-a7c4-696ff16785ea</t>
  </si>
  <si>
    <t>https://echa.europa.eu/documents/10162/b8b0b5ed-43be-4c24-8d81-96b799916955</t>
  </si>
  <si>
    <t>https://echa.europa.eu/documents/10162/7c99a5c1-5dad-1d72-f660-e4c451739bbf</t>
  </si>
  <si>
    <t>Trichloroethylene</t>
  </si>
  <si>
    <t>201-167-4</t>
  </si>
  <si>
    <t>79-01-6</t>
  </si>
  <si>
    <t>18-Jun-2010</t>
  </si>
  <si>
    <t>https://echa.europa.eu/documents/10162/d54e4381-eebe-41dd-9eb5-5794d383f043</t>
  </si>
  <si>
    <t>https://echa.europa.eu/documents/10162/bf5436ce-44ed-49c8-b7e6-51804d3cb0a5</t>
  </si>
  <si>
    <t>https://echa.europa.eu/documents/10162/8bbf5e70-f0a4-46c0-84db-f2340c74d64e</t>
  </si>
  <si>
    <t>https://echa.europa.eu/documents/10162/50be92c9-8f8f-8cb9-3b52-12d018a788b7</t>
  </si>
  <si>
    <t>Tetraboron disodium heptaoxide, hydrate</t>
  </si>
  <si>
    <t>235-541-3</t>
  </si>
  <si>
    <t>12267-73-1</t>
  </si>
  <si>
    <t>https://echa.europa.eu/documents/10162/4ed94bb5-533a-4a8a-823f-6348859263d1</t>
  </si>
  <si>
    <t>https://echa.europa.eu/documents/10162/b743c746-3dd3-4ddb-83f9-8446d5615222</t>
  </si>
  <si>
    <t>https://echa.europa.eu/documents/10162/a049f842-ad66-4b06-b1ec-39fd6c6f47ba</t>
  </si>
  <si>
    <t>https://echa.europa.eu/documents/10162/e893fee3-07e0-8f9b-a3be-29c7c75008f2</t>
  </si>
  <si>
    <t>Sodium chromate</t>
  </si>
  <si>
    <t>231-889-5</t>
  </si>
  <si>
    <t>7775-11-3</t>
  </si>
  <si>
    <t>Carcinogenic (Article 57a)#Mutagenic (Article 57b)#Toxic for reproduction (Article 57c)</t>
  </si>
  <si>
    <t>https://echa.europa.eu/documents/10162/f7a917fb-3073-4f18-93db-d49e3587df84</t>
  </si>
  <si>
    <t>https://echa.europa.eu/documents/10162/604acc0d-b03f-4c88-b9e1-574a0709b463</t>
  </si>
  <si>
    <t>https://echa.europa.eu/documents/10162/c5d6f8de-bbe1-4b31-b7c4-d8e5b8d65517</t>
  </si>
  <si>
    <t>https://echa.europa.eu/documents/10162/7bfc757c-3719-2959-1ffd-f2bdb7160259</t>
  </si>
  <si>
    <t>Potassium dichromate</t>
  </si>
  <si>
    <t>231-906-6</t>
  </si>
  <si>
    <t>7778-50-9</t>
  </si>
  <si>
    <t>https://echa.europa.eu/documents/10162/0f342468-8b83-48af-b1ce-c46eb9e011bf</t>
  </si>
  <si>
    <t>https://echa.europa.eu/documents/10162/cb89dff1-a881-4c96-98aa-058ddaf85532</t>
  </si>
  <si>
    <t>https://echa.europa.eu/documents/10162/3ac167c4-9f8e-4375-92f6-285a2911cee0</t>
  </si>
  <si>
    <t>https://echa.europa.eu/documents/10162/a1656dde-4912-2cfb-8605-690a46b7b790</t>
  </si>
  <si>
    <t>Potassium chromate</t>
  </si>
  <si>
    <t>232-140-5</t>
  </si>
  <si>
    <t>7789-00-6</t>
  </si>
  <si>
    <t>https://echa.europa.eu/documents/10162/4116dc63-d4ff-4465-b598-a81622c5f58b</t>
  </si>
  <si>
    <t>https://echa.europa.eu/documents/10162/6ca9ac30-7102-4c5a-9eb8-bbcefc64c411</t>
  </si>
  <si>
    <t>https://echa.europa.eu/documents/10162/e6da86f5-0988-4fb2-9dcf-84087571c5af</t>
  </si>
  <si>
    <t>https://echa.europa.eu/documents/10162/3384d4c1-6650-fae8-5f86-22be13577d99</t>
  </si>
  <si>
    <t>Disodium tetraborate, anhydrous</t>
  </si>
  <si>
    <t>12179-04-3, 1303-96-4, 1330-43-4</t>
  </si>
  <si>
    <t>https://echa.europa.eu/documents/10162/4912ba63-c1c1-4698-b1a0-3b58f6024cd5</t>
  </si>
  <si>
    <t>https://echa.europa.eu/documents/10162/423223b2-23c6-4203-a1c5-c1e4cf47e854</t>
  </si>
  <si>
    <t>https://echa.europa.eu/documents/10162/04e29ef1-f56d-4926-96f6-c2865c5e10a7</t>
  </si>
  <si>
    <t>https://echa.europa.eu/documents/10162/9004f5d0-c545-42ce-8839-e07b8f938e7a</t>
  </si>
  <si>
    <t>EC No. 233-139-2 and EC No. 234-343-4</t>
  </si>
  <si>
    <t>https://echa.europa.eu/documents/10162/6877f24b-c82b-4021-b05b-a25af94185c0</t>
  </si>
  <si>
    <t>https://echa.europa.eu/documents/10162/cad21145-7d6a-4c1f-b640-80cfe475b45c#https://echa.europa.eu/documents/10162/910d71c0-785a-4b54-997a-6b4396389739</t>
  </si>
  <si>
    <t>https://echa.europa.eu/documents/10162/d51fd473-40ec-4831-bc2d-6f53bdf9cbbe</t>
  </si>
  <si>
    <t>https://echa.europa.eu/documents/10162/2991b041-b25e-7f6a-0900-2ebef8c9e030</t>
  </si>
  <si>
    <t>Boric acid, crude natural</t>
  </si>
  <si>
    <t>234-343-4</t>
  </si>
  <si>
    <t>11113-50-1</t>
  </si>
  <si>
    <t>Does not meet the criteria for identification as a carcinogen if it contains &amp;lt; 0.005 % (w/w) benzo[a]pyrene (EINECS No 200-028-5) and &amp;lt; 0.1 % w/w benzene (EINECS No 200-753-7). Does not meet the criteria for identification as a mutagen if it contains &amp;lt; 0.1 % w/w benzene (EINECS No 200-753-7).</t>
  </si>
  <si>
    <t>Ammonium dichromate</t>
  </si>
  <si>
    <t>232-143-1</t>
  </si>
  <si>
    <t>7789-09-5</t>
  </si>
  <si>
    <t>https://echa.europa.eu/documents/10162/ff5cd363-1d18-4b42-a208-b0aa4034348e</t>
  </si>
  <si>
    <t>https://echa.europa.eu/documents/10162/e3fb1a7c-4bd5-4540-9997-fc9f040c1a2f</t>
  </si>
  <si>
    <t>https://echa.europa.eu/documents/10162/b09ce051-1fe5-425a-bdd0-0f6eb628230b</t>
  </si>
  <si>
    <t>https://echa.europa.eu/documents/10162/875e5e2d-586f-5c6a-5440-b40ed7024aee</t>
  </si>
  <si>
    <t>Acrylamide</t>
  </si>
  <si>
    <t>201-173-7</t>
  </si>
  <si>
    <t>79-06-1</t>
  </si>
  <si>
    <t>30-Mär-2010</t>
  </si>
  <si>
    <t>https://echa.europa.eu/documents/10162/b280c0f2-f957-44d9-9584-097444464b22</t>
  </si>
  <si>
    <t>https://echa.europa.eu/documents/10162/13141b6e-f285-44bf-9868-d5e089875101</t>
  </si>
  <si>
    <t>https://echa.europa.eu/documents/10162/7f1a698d-9910-4e8a-a6a7-0806427abd26</t>
  </si>
  <si>
    <t>https://echa.europa.eu/documents/10162/4c9a4bdf-23eb-bd23-7a56-9d34b5641826</t>
  </si>
  <si>
    <t>Tris(2-chloroethyl) phosphate</t>
  </si>
  <si>
    <t>204-118-5</t>
  </si>
  <si>
    <t>115-96-8</t>
  </si>
  <si>
    <t>13-Jan-2010</t>
  </si>
  <si>
    <t>https://echa.europa.eu/documents/10162/78d8ecfd-5e83-4299-9f16-15681ee11bbb</t>
  </si>
  <si>
    <t>https://echa.europa.eu/documents/10162/d36f5718-6e5c-4fca-9e31-efed9c50d0d0</t>
  </si>
  <si>
    <t>https://echa.europa.eu/documents/10162/6d09755f-7fcb-4a00-b7ce-91ab45a2e5af</t>
  </si>
  <si>
    <t>https://echa.europa.eu/documents/10162/da069526-8af2-c6c3-3d6d-2c06b7446f82</t>
  </si>
  <si>
    <t>Does not meet the criteria for identification as a carcinogen if it contains &amp;lt; 0.005 % (w/w) benzo[a]pyrene (EINECS No 200-028-5)</t>
  </si>
  <si>
    <t>Pitch, coal tar, high-temp.</t>
  </si>
  <si>
    <t>266-028-2</t>
  </si>
  <si>
    <t>65996-93-2</t>
  </si>
  <si>
    <t>https://echa.europa.eu/documents/10162/30488018-7d14-42b1-90eb-8235974bf023</t>
  </si>
  <si>
    <t>https://echa.europa.eu/documents/10162/d3d19672-64d5-47f4-aa47-66729f6990ec</t>
  </si>
  <si>
    <t>https://echa.europa.eu/documents/10162/73d246d4-8c2a-4150-b656-c15948bf0e77</t>
  </si>
  <si>
    <t>https://echa.europa.eu/documents/10162/9762a7b3-6123-562f-0bdf-2213e07a427d</t>
  </si>
  <si>
    <t>Lead sulfochromate yellow (C.I. Pigment Yellow 34)</t>
  </si>
  <si>
    <t>215-693-7</t>
  </si>
  <si>
    <t>1344-37-2</t>
  </si>
  <si>
    <t>https://echa.europa.eu/documents/10162/7d4b0549-413a-4642-ac69-069566c2f624</t>
  </si>
  <si>
    <t>https://echa.europa.eu/documents/10162/cbb77a48-22b8-4888-b485-8e85731648d2</t>
  </si>
  <si>
    <t>https://echa.europa.eu/documents/10162/cd44c55f-3473-4c73-a356-ce732b2f3d87</t>
  </si>
  <si>
    <t>https://echa.europa.eu/documents/10162/8dbe3010-814b-d92b-8bb1-353fa4c32f9f</t>
  </si>
  <si>
    <t>Lead chromate molybdate sulphate red (C.I. Pigment Red 104)</t>
  </si>
  <si>
    <t>235-759-9</t>
  </si>
  <si>
    <t>12656-85-8</t>
  </si>
  <si>
    <t>https://echa.europa.eu/documents/10162/9a10159e-0846-488b-8fdb-5162e2bf97f4</t>
  </si>
  <si>
    <t>https://echa.europa.eu/documents/10162/efa8a662-a744-45f7-a507-14a3dcfc3d15</t>
  </si>
  <si>
    <t>https://echa.europa.eu/documents/10162/624c2151-d7f2-47d7-ab26-7f4996e81e36</t>
  </si>
  <si>
    <t>https://echa.europa.eu/documents/10162/d46d12dd-a1a3-e556-549a-e81aac3b5905</t>
  </si>
  <si>
    <t>Lead chromate</t>
  </si>
  <si>
    <t>231-846-0</t>
  </si>
  <si>
    <t>7758-97-6</t>
  </si>
  <si>
    <t>https://echa.europa.eu/documents/10162/1f928dd4-69c2-494d-8d94-08699be302e5</t>
  </si>
  <si>
    <t>https://echa.europa.eu/documents/10162/df3d989f-4229-497e-942c-44763337dcf2</t>
  </si>
  <si>
    <t>https://echa.europa.eu/documents/10162/25e3a7a4-41a4-4f72-8d0f-2ab06a6bf51a</t>
  </si>
  <si>
    <t>Diisobutyl phthalate</t>
  </si>
  <si>
    <t>201-553-2</t>
  </si>
  <si>
    <t>84-69-5</t>
  </si>
  <si>
    <t>https://echa.europa.eu/documents/10162/8f861ec5-40ca-43d6-be8a-7bc22b96f84f#https://echa.europa.eu/documents/10162/a956b752-1a1b-1316-6ed7-a01d09cd52cd#https://echa.europa.eu/documents/10162/22021d20-ffe6-5b92-8961-4420d5788c06</t>
  </si>
  <si>
    <t>https://echa.europa.eu/documents/10162/5f086082-c721-442d-8b7b-a6eb49ffb3ab</t>
  </si>
  <si>
    <t>https://echa.europa.eu/documents/10162/96caf4ad-1095-4929-a1b9-84aeea1aff00#https://echa.europa.eu/documents/10162/872ff9cf-52a5-49f4-1e0a-da6ce3e9e074</t>
  </si>
  <si>
    <t>https://echa.europa.eu/documents/10162/566bf9dd-444f-e07f-877f-cc0f53e596b7</t>
  </si>
  <si>
    <t>Anthracene oil, anthracene-low</t>
  </si>
  <si>
    <t>292-604-8</t>
  </si>
  <si>
    <t>90640-82-7</t>
  </si>
  <si>
    <t>Carcinogenic (Article 57a)#Mutagenic (Article 57b)#PBT (Article 57d)#vPvB (Article 57e)</t>
  </si>
  <si>
    <t>https://echa.europa.eu/documents/10162/709cf01f-1445-4606-a0f2-1940a468dab6</t>
  </si>
  <si>
    <t>https://echa.europa.eu/documents/10162/ce2619c5-654b-4934-a835-a3e2b00d4e13</t>
  </si>
  <si>
    <t>https://echa.europa.eu/documents/10162/3e5e6a56-dd4f-4951-b26e-985b7f692624</t>
  </si>
  <si>
    <t>https://echa.europa.eu/documents/10162/621cceb7-32a6-81b3-a5e6-d31f01cf4ce4</t>
  </si>
  <si>
    <t>Anthracene oil, anthracene paste, distn. lights</t>
  </si>
  <si>
    <t>295-278-5</t>
  </si>
  <si>
    <t>91995-17-4</t>
  </si>
  <si>
    <t>https://echa.europa.eu/documents/10162/960a181f-7094-4be7-b02f-c49513a0442e</t>
  </si>
  <si>
    <t>https://echa.europa.eu/documents/10162/2a5afd0a-9ce1-4b37-acc9-942143c01c7a</t>
  </si>
  <si>
    <t>https://echa.europa.eu/documents/10162/f0ff9790-013c-49b3-ae93-ac11d2177bf9</t>
  </si>
  <si>
    <t>https://echa.europa.eu/documents/10162/3879120b-4739-bfb8-40dc-ed001dbc2f09</t>
  </si>
  <si>
    <t>Anthracene oil, anthracene paste, anthracene fraction</t>
  </si>
  <si>
    <t>295-275-9</t>
  </si>
  <si>
    <t>91995-15-2</t>
  </si>
  <si>
    <t>https://echa.europa.eu/documents/10162/b5013ad5-8980-478b-aa32-4859860f9aef</t>
  </si>
  <si>
    <t>https://echa.europa.eu/documents/10162/4efcaa35-8b9f-4b19-9f81-9f1fb98533b2</t>
  </si>
  <si>
    <t>https://echa.europa.eu/documents/10162/8de3cd61-aae1-4864-b694-8928dcdea7fd</t>
  </si>
  <si>
    <t>https://echa.europa.eu/documents/10162/3c6d1b64-fe59-72a7-699d-1735d3c4ec48</t>
  </si>
  <si>
    <t>Anthracene oil, anthracene paste</t>
  </si>
  <si>
    <t>292-603-2</t>
  </si>
  <si>
    <t>90640-81-6</t>
  </si>
  <si>
    <t>https://echa.europa.eu/documents/10162/df5aecc8-d928-4a70-9bf0-90ca5953bc44</t>
  </si>
  <si>
    <t>https://echa.europa.eu/documents/10162/ad049eea-4aeb-4741-9574-ae6c4bd02b66</t>
  </si>
  <si>
    <t>https://echa.europa.eu/documents/10162/1995aafa-663a-43a0-ae2a-285c842d7f53</t>
  </si>
  <si>
    <t>https://echa.europa.eu/documents/10162/c517a94d-eed3-8371-3308-508060b19c7f</t>
  </si>
  <si>
    <t>Anthracene oil</t>
  </si>
  <si>
    <t>292-602-7</t>
  </si>
  <si>
    <t>90640-80-5</t>
  </si>
  <si>
    <t>https://echa.europa.eu/documents/10162/f7cfbd7b-2a5a-49aa-9d16-61689ad3a8e3</t>
  </si>
  <si>
    <t>https://echa.europa.eu/documents/10162/91cfe38e-ed0d-4c28-b970-bded2289de26</t>
  </si>
  <si>
    <t>https://echa.europa.eu/documents/10162/ef47ccc5-0786-4bf5-b16c-2f13c6c49385</t>
  </si>
  <si>
    <t>https://echa.europa.eu/documents/10162/70eb45c5-9fec-0871-e281-e1adeace762b</t>
  </si>
  <si>
    <t>2,4-dinitrotoluene</t>
  </si>
  <si>
    <t>204-450-0</t>
  </si>
  <si>
    <t>121-14-2</t>
  </si>
  <si>
    <t>https://echa.europa.eu/documents/10162/7700e235-3ba5-44d4-9ab9-5ace916ca7b3</t>
  </si>
  <si>
    <t>https://echa.europa.eu/documents/10162/a8b8d40f-1cea-4daf-9f49-af3a2b2d50d9</t>
  </si>
  <si>
    <t>https://echa.europa.eu/documents/10162/b5db559d-a89d-4fc4-a273-dba250fb4201</t>
  </si>
  <si>
    <t>https://echa.europa.eu/documents/10162/2bca3e81-17de-68e1-47ad-f34f0e3dd1de</t>
  </si>
  <si>
    <t>Triethyl arsenate</t>
  </si>
  <si>
    <t>427-700-2</t>
  </si>
  <si>
    <t>15606-95-8</t>
  </si>
  <si>
    <t>28-Okt-2008</t>
  </si>
  <si>
    <t>https://echa.europa.eu/documents/10162/6d48ec99-f364-44de-92a5-62d505ea3724</t>
  </si>
  <si>
    <t>https://echa.europa.eu/documents/10162/e7756763-29b1-4135-8aa6-2b20d8e672a1</t>
  </si>
  <si>
    <t>https://echa.europa.eu/documents/10162/d3a393bf-e221-4fa1-8d81-082c2ac3cf8f</t>
  </si>
  <si>
    <t>Sodium dichromate</t>
  </si>
  <si>
    <t>234-190-3</t>
  </si>
  <si>
    <t>10588-01-9, 7789-12-0</t>
  </si>
  <si>
    <t>https://echa.europa.eu/documents/10162/0594aba7-e06e-45bd-807d-3eb9bd74024c</t>
  </si>
  <si>
    <t>https://echa.europa.eu/documents/10162/03566bd3-3a60-40b1-8a7d-86ea5737a0f6</t>
  </si>
  <si>
    <t>https://echa.europa.eu/documents/10162/52c64496-821b-4a74-bc1a-d9fc2040b651</t>
  </si>
  <si>
    <t>https://echa.europa.eu/documents/10162/23a67aca-ee8c-be65-16b8-cf4b1ea48c67</t>
  </si>
  <si>
    <t>Lead hydrogen arsenate</t>
  </si>
  <si>
    <t>232-064-2</t>
  </si>
  <si>
    <t>7784-40-9</t>
  </si>
  <si>
    <t>https://echa.europa.eu/documents/10162/ebdb28e4-ea63-4f11-8b2e-c299ad5ebd07</t>
  </si>
  <si>
    <t>https://echa.europa.eu/documents/10162/f1ac3df6-c52a-4870-847b-1d6a74e1b034</t>
  </si>
  <si>
    <t>https://echa.europa.eu/documents/10162/ee0a9b5c-6f5e-43d7-8ef5-76b068bb4732</t>
  </si>
  <si>
    <t>https://echa.europa.eu/documents/10162/7b55c9ab-6322-4ebe-2deb-6914e6e0ec87</t>
  </si>
  <si>
    <t>Hexabromocyclododecane (HBCDD)</t>
  </si>
  <si>
    <t>and all major diastereoisomers identified</t>
  </si>
  <si>
    <t>https://echa.europa.eu/documents/10162/471aceac-4e5e-4c53-a4b2-23159a290893</t>
  </si>
  <si>
    <t>https://echa.europa.eu/documents/10162/df4ad28a-899d-4e76-8529-eda8bc6591ae#https://echa.europa.eu/documents/10162/938b85d2-d87c-480a-b697-bad2e5eced3d#https://echa.europa.eu/documents/10162/0412300e-9170-4eb7-87c4-9bd3bad4ca42#https://echa.europa.eu/documents/10162/7b768673-ea38-4822-9712-45b7dca0c2d8#https://echa.europa.eu/documents/10162/63d654f6-5400-449d-81bb-1aa6518d7ca3</t>
  </si>
  <si>
    <t>https://echa.europa.eu/documents/10162/1fc837ef-f922-476e-8e00-825ab60213c0</t>
  </si>
  <si>
    <t>https://echa.europa.eu/documents/10162/e109c7be-6fd0-e12e-4c92-7e12d56fead8</t>
  </si>
  <si>
    <t>1,2,5,6,9,10-hexabromocyclododecane</t>
  </si>
  <si>
    <t>221-695-9</t>
  </si>
  <si>
    <t>3194-55-6</t>
  </si>
  <si>
    <t>gamma-hexabromocyclododecane</t>
  </si>
  <si>
    <t>134237-52-8</t>
  </si>
  <si>
    <t>Hexabromocyclododecane</t>
  </si>
  <si>
    <t>247-148-4</t>
  </si>
  <si>
    <t>25637-99-4</t>
  </si>
  <si>
    <t>alpha-hexabromocyclododecane</t>
  </si>
  <si>
    <t>134237-50-6</t>
  </si>
  <si>
    <t>beta-hexabromocyclododecane</t>
  </si>
  <si>
    <t>134237-51-7</t>
  </si>
  <si>
    <t>Dibutyl phthalate (DBP)</t>
  </si>
  <si>
    <t>201-557-4</t>
  </si>
  <si>
    <t>84-74-2</t>
  </si>
  <si>
    <t>https://echa.europa.eu/documents/10162/d33fd29e-5170-440f-8c16-10ecd87cf472#https://echa.europa.eu/documents/10162/2f10864f-e748-0e86-9bc4-2b3964fbdace#https://echa.europa.eu/documents/10162/326a8103-bc47-fb36-0871-22b46ec9d66f#https://echa.europa.eu/documents/10162/94f8f2db-076b-b817-31ae-c14f487642e9</t>
  </si>
  <si>
    <t>https://echa.europa.eu/documents/10162/3686ef70-c4fc-2824-7fe5-23a1ddb5b06c</t>
  </si>
  <si>
    <t>https://echa.europa.eu/documents/10162/f36205a8-df0a-4e94-8763-2a6a02f0228c#https://echa.europa.eu/documents/10162/6b0b59e9-8ba8-03de-e8e9-735414f0611d#https://echa.europa.eu/documents/10162/4cd3c3e7-10bd-5ebe-3492-3696c8a43a9b</t>
  </si>
  <si>
    <t>https://echa.europa.eu/documents/10162/173eff20-d119-4ed5-258a-1e613480c3ce#https://echa.europa.eu/documents/10162/f305eb04-5468-e615-a78d-b6a8aaf20e8e</t>
  </si>
  <si>
    <t>Diarsenic trioxide</t>
  </si>
  <si>
    <t>215-481-4</t>
  </si>
  <si>
    <t>1327-53-3</t>
  </si>
  <si>
    <t>https://echa.europa.eu/documents/10162/d502da18-827f-408d-aa24-9fe0c7e6ed1b</t>
  </si>
  <si>
    <t>https://echa.europa.eu/documents/10162/03f099fc-0057-49d9-a816-24c44d69b5c1</t>
  </si>
  <si>
    <t>https://echa.europa.eu/documents/10162/8730b910-c1d4-4b87-b3e3-a94ce47fbc9b</t>
  </si>
  <si>
    <t>https://echa.europa.eu/documents/10162/7dc14675-1df3-e89a-e05d-798e5f51749e</t>
  </si>
  <si>
    <t>Diarsenic pentaoxide</t>
  </si>
  <si>
    <t>215-116-9</t>
  </si>
  <si>
    <t>1303-28-2</t>
  </si>
  <si>
    <t>https://echa.europa.eu/documents/10162/7b11c857-a72d-4a8b-9efb-68d99ead7902</t>
  </si>
  <si>
    <t>https://echa.europa.eu/documents/10162/76037d34-1e8c-405e-b594-8fe837e6095e</t>
  </si>
  <si>
    <t>https://echa.europa.eu/documents/10162/91206b72-787f-4a2d-aa80-9d6f1f22fc55</t>
  </si>
  <si>
    <t>https://echa.europa.eu/documents/10162/d1ff5c51-11a5-7aca-a48e-2393f45ce653</t>
  </si>
  <si>
    <t>Cobalt dichloride</t>
  </si>
  <si>
    <t>231-589-4</t>
  </si>
  <si>
    <t>7646-79-9</t>
  </si>
  <si>
    <t>https://echa.europa.eu/documents/10162/5633d67c-a61b-4bab-b6c5-c4a61cc99e00#https://echa.europa.eu/documents/10162/39173d0d-3258-4f23-ab18-a586bcb39567</t>
  </si>
  <si>
    <t>https://echa.europa.eu/documents/10162/383cf518-9e20-495c-bbcf-8875b9373714</t>
  </si>
  <si>
    <t>https://echa.europa.eu/documents/10162/7d541979-6f03-421b-91bb-039bfb326de1#https://echa.europa.eu/documents/10162/fdbfa509-c244-4537-85eb-07994f393f23</t>
  </si>
  <si>
    <t>https://echa.europa.eu/documents/10162/1c469e55-cee2-7841-84f3-2d6abc372ed8</t>
  </si>
  <si>
    <t>Bis(tributyltin) oxide (TBTO)</t>
  </si>
  <si>
    <t>200-268-0</t>
  </si>
  <si>
    <t>56-35-9</t>
  </si>
  <si>
    <t>https://echa.europa.eu/documents/10162/1b18d017-1056-4c92-aeeb-f190ad674174</t>
  </si>
  <si>
    <t>https://echa.europa.eu/documents/10162/e7faa0f6-cb40-4930-8931-537d261e43ff</t>
  </si>
  <si>
    <t>https://echa.europa.eu/documents/10162/52f3fc94-c78f-436f-98ca-e0f845f37a9a</t>
  </si>
  <si>
    <t>https://echa.europa.eu/documents/10162/6e66a086-935f-ab28-012c-262f5df9ef3b</t>
  </si>
  <si>
    <t>Bis (2-ethylhexyl)phthalate (DEHP)</t>
  </si>
  <si>
    <t>204-211-0</t>
  </si>
  <si>
    <t>117-81-7</t>
  </si>
  <si>
    <t>https://echa.europa.eu/documents/10162/c2ecc989-445d-40b9-a054-28671849b092#https://echa.europa.eu/documents/10162/30b654ce-1de3-487a-8696-e05617c3173b#https://echa.europa.eu/documents/10162/3b0d2893-b8db-86b9-6db0-6e06dc9aa10e#https://echa.europa.eu/documents/10162/88c20879-606b-03a6-11e4-9edb90e7e615</t>
  </si>
  <si>
    <t>https://echa.europa.eu/documents/10162/331e209a-627f-4533-8690-fd33b74f305d</t>
  </si>
  <si>
    <t>https://echa.europa.eu/documents/10162/9e33725c-05fc-41af-b06d-bb969c91b0ab#https://echa.europa.eu/documents/10162/fa429d23-21e7-4764-b223-6c8c98f8a01c#https://echa.europa.eu/documents/10162/3f5d91bc-0a63-04f8-8f62-ccc9c8265e7d</t>
  </si>
  <si>
    <t>https://echa.europa.eu/documents/10162/9cc2ee2d-89f9-39c8-718e-c961a65d3fb9</t>
  </si>
  <si>
    <t>Benzyl butyl phthalate (BBP)</t>
  </si>
  <si>
    <t>201-622-7</t>
  </si>
  <si>
    <t>85-68-7</t>
  </si>
  <si>
    <t>https://echa.europa.eu/documents/10162/7cad31ee-4818-4166-9212-b39ca33240bb#https://echa.europa.eu/documents/10162/dd4a532e-e277-5b52-9ba2-a94be60b7f17#https://echa.europa.eu/documents/10162/cfb492f3-424f-712c-130b-01c6e2d5074a</t>
  </si>
  <si>
    <t>https://echa.europa.eu/documents/10162/20b09a46-f289-4e35-92d2-9cd039e71ba5</t>
  </si>
  <si>
    <t>https://echa.europa.eu/documents/10162/b4024445-00ce-4849-9ab0-69aed88c51f2#https://echa.europa.eu/documents/10162/076491e2-fd0e-50be-61b4-908c663d0245</t>
  </si>
  <si>
    <t>https://echa.europa.eu/documents/10162/77871a51-ef10-f53b-a903-a1f37266a674</t>
  </si>
  <si>
    <t>Anthracene</t>
  </si>
  <si>
    <t>204-371-1</t>
  </si>
  <si>
    <t>120-12-7</t>
  </si>
  <si>
    <t>https://echa.europa.eu/documents/10162/143cd93d-ee58-40c1-b0f1-3713cbb11535</t>
  </si>
  <si>
    <t>https://echa.europa.eu/documents/10162/c5f3267f-609d-4ccb-8645-5b7e02d3946c</t>
  </si>
  <si>
    <t>https://echa.europa.eu/documents/10162/f7c1321a-6709-40d6-b683-1fb870fb0ac4</t>
  </si>
  <si>
    <t>https://echa.europa.eu/documents/10162/79e1b8f9-85e4-63d0-b3b2-51da407473b7</t>
  </si>
  <si>
    <t>Alkanes, C10-13, chloro (Short Chain Chlorinated Paraffins)</t>
  </si>
  <si>
    <t>287-476-5</t>
  </si>
  <si>
    <t>85535-84-8</t>
  </si>
  <si>
    <t>https://echa.europa.eu/documents/10162/e9713dc8-1855-4dab-9635-72ca8be244ae</t>
  </si>
  <si>
    <t>https://echa.europa.eu/documents/10162/c0c51b06-7e2e-4934-b46f-0ba82015047c</t>
  </si>
  <si>
    <t>https://echa.europa.eu/documents/10162/2edcfedb-ec53-4754-8598-e787a8ff7a58</t>
  </si>
  <si>
    <t>https://echa.europa.eu/documents/10162/8eada19b-b66d-d5bf-d47c-76e934b88015</t>
  </si>
  <si>
    <t>5-tert-butyl-2,4,6-trinitro-m-xylene (Musk xylene)</t>
  </si>
  <si>
    <t>201-329-4</t>
  </si>
  <si>
    <t>81-15-2</t>
  </si>
  <si>
    <t>https://echa.europa.eu/documents/10162/e3747ed6-99b4-43d1-92ae-9c837ded241d</t>
  </si>
  <si>
    <t>https://echa.europa.eu/documents/10162/e8716cf9-db7f-4073-88fa-18dd4480c61f</t>
  </si>
  <si>
    <t>https://echa.europa.eu/documents/10162/909dd42e-2554-4f59-911a-729a2da1d529</t>
  </si>
  <si>
    <t>https://echa.europa.eu/documents/10162/c85e5b93-3e53-a492-9e5e-677066967516</t>
  </si>
  <si>
    <t>4,4'- Diaminodiphenylmethane (MDA)</t>
  </si>
  <si>
    <t>202-974-4</t>
  </si>
  <si>
    <t>101-77-9</t>
  </si>
  <si>
    <t>https://echa.europa.eu/documents/10162/68f50f10-f55f-40be-9d1b-4fbbfdec7f96</t>
  </si>
  <si>
    <t>https://echa.europa.eu/documents/10162/1c864bd5-399d-49a2-880b-a8ad54d458b5</t>
  </si>
  <si>
    <t>https://echa.europa.eu/documents/10162/d36424e7-b12d-4dd8-832e-6d7e3e283fc3</t>
  </si>
  <si>
    <t>https://echa.europa.eu/documents/10162/f243739c-1e71-3e19-9fa0-f2f15f861d23</t>
  </si>
  <si>
    <t>Export date: 30/01/2025 04:33:02</t>
  </si>
  <si>
    <t>https://echa.europa.eu/nl/pbt</t>
  </si>
  <si>
    <t>Persistence, bioaccumulation and toxicity assessment</t>
  </si>
  <si>
    <t>EC / List no</t>
  </si>
  <si>
    <t>CAS no</t>
  </si>
  <si>
    <t>Concern</t>
  </si>
  <si>
    <t>Status</t>
  </si>
  <si>
    <t>Outcome</t>
  </si>
  <si>
    <t>Date of intention</t>
  </si>
  <si>
    <t>Date of hazard assessment</t>
  </si>
  <si>
    <t>Hazard assessment outcome document</t>
  </si>
  <si>
    <t>Remarks</t>
  </si>
  <si>
    <t>Authority</t>
  </si>
  <si>
    <t>Submitter organisation</t>
  </si>
  <si>
    <t>Submitter email</t>
  </si>
  <si>
    <t>Submitter phone</t>
  </si>
  <si>
    <t>Submitter address</t>
  </si>
  <si>
    <t>Co-submitter(s)</t>
  </si>
  <si>
    <t>Latest update</t>
  </si>
  <si>
    <t>First published</t>
  </si>
  <si>
    <t>reaction mass of mixed (3,3,4,4,5,5,6,6,7,7,8,8,8-tridecafluorooctyl) phosphates, ammonium salt</t>
  </si>
  <si>
    <t>700-161-3</t>
  </si>
  <si>
    <t>PBT</t>
  </si>
  <si>
    <t>Concluded</t>
  </si>
  <si>
    <t>PBT#vPvB#PMT#vPvM</t>
  </si>
  <si>
    <t>23-dec-2014</t>
  </si>
  <si>
    <t>27-jan-2025</t>
  </si>
  <si>
    <t>Outcome based on CoRAP substance evaluation.</t>
  </si>
  <si>
    <t>National Institute for Public Health and the Environment</t>
  </si>
  <si>
    <t>bureau-reach@rivm.nl</t>
  </si>
  <si>
    <t>30-jan-2025</t>
  </si>
  <si>
    <t>04-okt-2018</t>
  </si>
  <si>
    <t>1,4-Benzenediamine, N,N'-mixed tolyl and xylyl derivs.</t>
  </si>
  <si>
    <t>270-820-3</t>
  </si>
  <si>
    <t>68478-45-5</t>
  </si>
  <si>
    <t>inconclusive</t>
  </si>
  <si>
    <t>13-sep-2012</t>
  </si>
  <si>
    <t>15-jan-2025</t>
  </si>
  <si>
    <t>https://echa.europa.eu/documents/10162/42d2fa0b-d149-8a00-4eab-5101a1ed07a5</t>
  </si>
  <si>
    <t>Federal Institute for Occupational Safety and Health (BAuA)</t>
  </si>
  <si>
    <t>chemg@baua.bund.de</t>
  </si>
  <si>
    <t>12-okt-2018</t>
  </si>
  <si>
    <t>1,4-Benzenediamine, N,N'-mixed Ph and tolyl and xylyl derivs.</t>
  </si>
  <si>
    <t>273-226-2</t>
  </si>
  <si>
    <t>68953-83-3</t>
  </si>
  <si>
    <t>16-jan-2025</t>
  </si>
  <si>
    <t>https://echa.europa.eu/documents/10162/53ba93e6-4501-fb38-98f8-aaca05fb7e02</t>
  </si>
  <si>
    <t>20-jan-2025</t>
  </si>
  <si>
    <t>4,4'-methylene bis(dibutyldithiocarbamate)</t>
  </si>
  <si>
    <t>233-593-1</t>
  </si>
  <si>
    <t>10254-57-6</t>
  </si>
  <si>
    <t>vPvB</t>
  </si>
  <si>
    <t>24-okt-2017</t>
  </si>
  <si>
    <t>16-dec-2024</t>
  </si>
  <si>
    <t>Regarding the outcome of the assessment, refer to RMOA conclusion document published in https://echa.europa.eu/assessment-regulatory-needs.</t>
  </si>
  <si>
    <t>27-okt-2022</t>
  </si>
  <si>
    <t>Sodium 3-(2H-benzotriazol-2-yl)-5-sec-butyl-4-hydroxybenzenesulfonate</t>
  </si>
  <si>
    <t>BENZTRIAZOL UV ABSORBER BUK 4499; BUK 4499; UV ABSORBER BUK 4499</t>
  </si>
  <si>
    <t>403-080-9</t>
  </si>
  <si>
    <t>92484-48-5</t>
  </si>
  <si>
    <t>PMT#vPvM</t>
  </si>
  <si>
    <t>Under development</t>
  </si>
  <si>
    <t>Under development under SEV</t>
  </si>
  <si>
    <t>30-mei-2023</t>
  </si>
  <si>
    <t>This is assessment related to SEV process. Another entry in this list is related to non-CoRAP assessment.</t>
  </si>
  <si>
    <t>Spanish Ministry for the Ecological Transition  and the Demographic Challenge</t>
  </si>
  <si>
    <t>09-jan-2025</t>
  </si>
  <si>
    <t>reaction mass of: ethyl (2R,3R)-3-isopropylbicyclo[2.2.1]hept-5-ene-2-carboxylate; ethyl (2S,3S)-3-isopropylbicyclo[2.2.1]hept-5-ene-2-carboxylate</t>
  </si>
  <si>
    <t>427-090-8</t>
  </si>
  <si>
    <t>116044-44-1</t>
  </si>
  <si>
    <t>26-jun-2019</t>
  </si>
  <si>
    <t>Reaction mass of p-t-butylphenyldiphenyl phosphate and bis(p-t-butylphenyl) phenyl phosphate</t>
  </si>
  <si>
    <t>939-505-4</t>
  </si>
  <si>
    <t>27-jun-2023</t>
  </si>
  <si>
    <t>ANSES</t>
  </si>
  <si>
    <t>29-jun-2023</t>
  </si>
  <si>
    <t>Phenol, isopropylated, phosphate (3:1)</t>
  </si>
  <si>
    <t>273-066-3</t>
  </si>
  <si>
    <t>68937-41-7</t>
  </si>
  <si>
    <t>27-okt-2020</t>
  </si>
  <si>
    <t xml:space="preserve">National Institute for Public Health and the Environment </t>
  </si>
  <si>
    <t>12-nov-2020</t>
  </si>
  <si>
    <t>Methyl-1H-benzotriazole</t>
  </si>
  <si>
    <t>249-596-6</t>
  </si>
  <si>
    <t>29385-43-1</t>
  </si>
  <si>
    <t>21-feb-2023</t>
  </si>
  <si>
    <t>20-dec-2023</t>
  </si>
  <si>
    <t>UBA</t>
  </si>
  <si>
    <t>24-feb-2023</t>
  </si>
  <si>
    <t>Equivalent level of concern having probable serious effects to human health#Equivalent level of concern having probable serious effects to environment</t>
  </si>
  <si>
    <t>01-sep-2021</t>
  </si>
  <si>
    <t>13-feb-2024</t>
  </si>
  <si>
    <t xml:space="preserve">Included to substances of very high concern in the Candidate List for eventual inclusion in Annex XIV on 17 January 2023 (Equivalent level of concern having probable serious effects to the environment (Article 57(f) -
environment); Equivalent level of concern having probable serious effects to human health (Article 57(f) &amp;#8211;human health)).
The combined intrinsic properties which demonstrate scientific evidence of probable 
serious effects to human health and the environment and which give rise to an equivalent 
level of concern are the following: very high persistence, high mobility in water, potential 
for being transported in the water phase over long distances and toxicity.
</t>
  </si>
  <si>
    <t>German Environment Agency</t>
  </si>
  <si>
    <t>30-sep-2021</t>
  </si>
  <si>
    <t>Bis(4-chlorophenyl) sulphone</t>
  </si>
  <si>
    <t>PBT#vPvB</t>
  </si>
  <si>
    <t>26-jul-2022</t>
  </si>
  <si>
    <t>29-jan-2024</t>
  </si>
  <si>
    <t>The substance has been identified as SVHC (vPvB) and included in the Candidate List. This substance has been this previously discussed under SEV process that has now been concluded.</t>
  </si>
  <si>
    <t>Environment Agency</t>
  </si>
  <si>
    <t>08-sep-2022</t>
  </si>
  <si>
    <t>Bis(2-ethylhexyl)amine</t>
  </si>
  <si>
    <t>203-372-4</t>
  </si>
  <si>
    <t>106-20-7</t>
  </si>
  <si>
    <t>10-okt-2018</t>
  </si>
  <si>
    <t>Portuguese Environment Office</t>
  </si>
  <si>
    <t>02-jun-2020</t>
  </si>
  <si>
    <t>vPvB#not PBT</t>
  </si>
  <si>
    <t>20-jul-2021</t>
  </si>
  <si>
    <t>The substance has been identified as SVHC (vPvB) and included in the Candidate List. This substance was previously discussed under substance evaluation.</t>
  </si>
  <si>
    <t>Swedish Chemicals Agency</t>
  </si>
  <si>
    <t>03-aug-2021</t>
  </si>
  <si>
    <t>Benzotriazole</t>
  </si>
  <si>
    <t>202-394-1</t>
  </si>
  <si>
    <t>95-14-7</t>
  </si>
  <si>
    <t>02-feb-2024</t>
  </si>
  <si>
    <t>Outcome based on CoRAP substance evaluation. During the evaluation, persistency and mobility in the environment were identified as additional concerns. The substance is very persistent and very mobile (vPvM) and persistent, mobile and toxic (PMT).</t>
  </si>
  <si>
    <t>A mixture of: dicalcium (bis(2-hydroxy-5-tetra-propenylphenylmethyl)methylamine)dihydroxide; tri-calcium (tris(2-hydroxy-5-tetra-propenylphenylmethyl)methylamine)tri-hydroxide; poly[calcium ((2-hydroxy-5-tetrapropenyl-phenylmethyl)methylamine)hydroxide]</t>
  </si>
  <si>
    <t>OLOA 224 (OIL FREE)</t>
  </si>
  <si>
    <t>420-470-4</t>
  </si>
  <si>
    <t>19-okt-2023</t>
  </si>
  <si>
    <t>https://echa.europa.eu/documents/10162/20eb8052-a380-f512-6edc-19799b47643b</t>
  </si>
  <si>
    <t>Ministry for the Ecological Transition</t>
  </si>
  <si>
    <t>17-aug-2020</t>
  </si>
  <si>
    <t>4,4'-Methylene-bis-(3-chloro-2,6-diethylaniline)</t>
  </si>
  <si>
    <t>402-130-7</t>
  </si>
  <si>
    <t>106246-33-7</t>
  </si>
  <si>
    <t>25-jun-2019</t>
  </si>
  <si>
    <t>18-feb-2021</t>
  </si>
  <si>
    <t>N,N'-ethylenebis(3,4,5,6-tetrabromophthalimide)</t>
  </si>
  <si>
    <t>251-118-6</t>
  </si>
  <si>
    <t>32588-76-4</t>
  </si>
  <si>
    <t>03-mrt-2015</t>
  </si>
  <si>
    <t>Norwegian Environment Agency</t>
  </si>
  <si>
    <t>sjur.andersen@miljodir.no</t>
  </si>
  <si>
    <t>19-dec-2024</t>
  </si>
  <si>
    <t>2-[(4-methoxy-2-nitrophenyl)azo]-N-(2-methoxyphenyl)-3-oxobutyramide</t>
  </si>
  <si>
    <t>229-419-9</t>
  </si>
  <si>
    <t>6528-34-3</t>
  </si>
  <si>
    <t>National Institute of Health</t>
  </si>
  <si>
    <t>tert-butyl methyl ether</t>
  </si>
  <si>
    <t>216-653-1</t>
  </si>
  <si>
    <t>1634-04-4</t>
  </si>
  <si>
    <t>vPvM</t>
  </si>
  <si>
    <t>09-jul-2024</t>
  </si>
  <si>
    <t>Regarding the outcome of the assessment, refer to RMOA conclusion document published in https://echa.europa.eu/assessment-regulatory-need</t>
  </si>
  <si>
    <t>French Agency for Food, Environmental and Occupational Health &amp;amp; Safety</t>
  </si>
  <si>
    <t>17-dec-2024</t>
  </si>
  <si>
    <t>Bis(isopropyl)naphthalene</t>
  </si>
  <si>
    <t>254-052-6</t>
  </si>
  <si>
    <t>38640-62-9</t>
  </si>
  <si>
    <t>29-mrt-2012</t>
  </si>
  <si>
    <t>13-nov-2024</t>
  </si>
  <si>
    <t>Lars.Andersson@kemi.se</t>
  </si>
  <si>
    <t>28-nov-2024</t>
  </si>
  <si>
    <t>Imidazolium compounds, 2-C17-unsatd.-alkyl-1-(2-C18-unsatd. amidoethyl)-4,5-dihydro-N-methyl, Me sulfates</t>
  </si>
  <si>
    <t>931-745-8</t>
  </si>
  <si>
    <t>not PBT#not vPvB</t>
  </si>
  <si>
    <t>21-nov-2024</t>
  </si>
  <si>
    <t>Bis(α,α-dimethylbenzyl) peroxide</t>
  </si>
  <si>
    <t>201-279-3</t>
  </si>
  <si>
    <t>80-43-3</t>
  </si>
  <si>
    <t>22-sep-2023</t>
  </si>
  <si>
    <t>Substance-evaluation-Norway@miljodir.no</t>
  </si>
  <si>
    <t>12-nov-2024</t>
  </si>
  <si>
    <t>1,1'-(ethane-1,2-diyl)bis[pentabromobenzene]</t>
  </si>
  <si>
    <t>284-366-9</t>
  </si>
  <si>
    <t>84852-53-9</t>
  </si>
  <si>
    <t>03-feb-2012</t>
  </si>
  <si>
    <t>04-nov-2024</t>
  </si>
  <si>
    <t>2,4,6-tris(2,4,6-tribromophenoxy)-1,3,5-triazine</t>
  </si>
  <si>
    <t>SR-245</t>
  </si>
  <si>
    <t>426-040-2</t>
  </si>
  <si>
    <t>25713-60-4</t>
  </si>
  <si>
    <t>not PBT</t>
  </si>
  <si>
    <t>04-jun-2014</t>
  </si>
  <si>
    <t>16-okt-2024</t>
  </si>
  <si>
    <t>https://echa.europa.eu/documents/10162/8830ffcf-bdb2-6c83-97f7-424cf21afc59</t>
  </si>
  <si>
    <t>31-okt-2024</t>
  </si>
  <si>
    <t>Reaction mass of 3,6-Bis(3-chlorophenyl)-2,5-dihydro-pyrrolo[3,4-c]pyrrole-1,4-dione, 3-(3-Chlorophenyl)-6-(4-chlorophenyl)-2,5-dihydro- pyrrolo[3,4-c]pyrrole-1,4-dione and 3,6-Bis(4-chlorophenyl)-2,5-dihydro-pyrrolo[3,4-c]pyrrole-1,4-dione</t>
  </si>
  <si>
    <t>465-080-5</t>
  </si>
  <si>
    <t>17-sep-2024</t>
  </si>
  <si>
    <t>This substance is assessed as part of a (sub-)group of diketopyrrolopyrroles (EC 416-250-2, EC 472-070-4, EC 700-341-1, EC 465-080-5, EC 424-920-0 and EC 413-920-6.</t>
  </si>
  <si>
    <t>03-okt-2024</t>
  </si>
  <si>
    <t>ORANGE IRGAPHOR 502A</t>
  </si>
  <si>
    <t>424-920-0</t>
  </si>
  <si>
    <t>Experimental Rubine 4013 M</t>
  </si>
  <si>
    <t>472-070-4</t>
  </si>
  <si>
    <t>3-(biphenyl-4-yl)-6-(4-chlorophenyl)-2,5-dihydropyrrolo[3,4-c]pyrrole-1,4-dione</t>
  </si>
  <si>
    <t>700-341-1</t>
  </si>
  <si>
    <t>3,6-Bis-biphenyl-4-yl-2,5-dihydro-pyrrolo[3,4-c]-pyrrole-1,4-dione</t>
  </si>
  <si>
    <t>413-920-6</t>
  </si>
  <si>
    <t>88949-33-1</t>
  </si>
  <si>
    <t>4-(1-methyl-1-phenylethyl)-N-[4-(1-methyl-1-phenylethyl)phenyl]aniline</t>
  </si>
  <si>
    <t>233-215-5</t>
  </si>
  <si>
    <t>10081-67-1</t>
  </si>
  <si>
    <t>23-jul-2024</t>
  </si>
  <si>
    <t>12-aug-2024</t>
  </si>
  <si>
    <t>701-028-2</t>
  </si>
  <si>
    <t>15-jul-2011</t>
  </si>
  <si>
    <t>22-jul-2024</t>
  </si>
  <si>
    <t xml:space="preserve">Outcome based on CoRAP substance evaluation. </t>
  </si>
  <si>
    <t>French Agency for Food, Environmental and Occupational Health Safety</t>
  </si>
  <si>
    <t>reach@anses.fr</t>
  </si>
  <si>
    <t>09-aug-2024</t>
  </si>
  <si>
    <t>3,3'-[methylenebis(oxymethylene)]bisheptane</t>
  </si>
  <si>
    <t>244-815-1</t>
  </si>
  <si>
    <t>22174-70-5</t>
  </si>
  <si>
    <t>Portuguese Environment Agency</t>
  </si>
  <si>
    <t>2,4,6-tribromophenol</t>
  </si>
  <si>
    <t>204-278-6</t>
  </si>
  <si>
    <t>118-79-6</t>
  </si>
  <si>
    <t>18-jun-2024</t>
  </si>
  <si>
    <t>Outcome based on CoRAP substance evaluation. The Substance is a UVCB consisting of several isomers of 4-NP with different branching. It is not possible to conclude on the persistence of all isomers. Concern remains that some of them could potentially be P/vP. At least some of the isomers are likely to be B (or even vB) in aquatic invertebrates. The Substance as a whole is T.</t>
  </si>
  <si>
    <t>ERA-Consult</t>
  </si>
  <si>
    <t>26-jun-2024</t>
  </si>
  <si>
    <t>3-ethoxy-1,1,1,2,3,4,4,5,5,6,6,6-dodecafluoro-2-(trifluoromethyl)-hexane</t>
  </si>
  <si>
    <t>435-790-1</t>
  </si>
  <si>
    <t>297730-93-9</t>
  </si>
  <si>
    <t>21-mrt-2019</t>
  </si>
  <si>
    <t>Ministry of Agriculture, Food and Environment (Spain)</t>
  </si>
  <si>
    <t>ogonzalez@mapama.es</t>
  </si>
  <si>
    <t>+34 91 597 5650</t>
  </si>
  <si>
    <t>27-mrt-2019</t>
  </si>
  <si>
    <t>Undecafluorohexanoic acid</t>
  </si>
  <si>
    <t>206-196-6</t>
  </si>
  <si>
    <t>307-24-4</t>
  </si>
  <si>
    <t>Equivalent level of concern having probable serious effects to environment (Article 57 f)</t>
  </si>
  <si>
    <t>15-feb-2016</t>
  </si>
  <si>
    <t>24-nov-2017</t>
  </si>
  <si>
    <t>https://echa.europa.eu/documents/10162/04206967-5745-8765-7864-a1b754a0fee0</t>
  </si>
  <si>
    <t>PFHxA is not considered to be a PBT or vPvB substance as the substance does not meet the B- and T-criterion according to Annex XIII of the REACH regulation. However, the concerns attributed to PFHxA, are of equivalent level of concern to a PBT of vPvB substance according to Article 57(f) of the REACH regulation.</t>
  </si>
  <si>
    <t>30-mei-2024</t>
  </si>
  <si>
    <t>Tetradecamethylhexasiloxane</t>
  </si>
  <si>
    <t>203-499-5</t>
  </si>
  <si>
    <t>107-52-8</t>
  </si>
  <si>
    <t>01-feb-2024</t>
  </si>
  <si>
    <t>Ministry for the Ecological Transition and Demographic Challenge</t>
  </si>
  <si>
    <t>16-mei-2024</t>
  </si>
  <si>
    <t>08-feb-2024</t>
  </si>
  <si>
    <t>02-mei-2024</t>
  </si>
  <si>
    <t>Outcome based on CoRAP substance evaluation. 	
The substance has been identfied as SVHC (vPvB) and included in the Candidate List.</t>
  </si>
  <si>
    <t>Danish Environmental Protection Agency</t>
  </si>
  <si>
    <t>kemikalier@mst.dk</t>
  </si>
  <si>
    <t>14-mei-2024</t>
  </si>
  <si>
    <t>Octamethyltrisiloxane</t>
  </si>
  <si>
    <t>203-497-4</t>
  </si>
  <si>
    <t>107-51-7</t>
  </si>
  <si>
    <t>20-feb-2024</t>
  </si>
  <si>
    <t>This substance has been this previously discussed under SEV process that has now been concluded.</t>
  </si>
  <si>
    <t xml:space="preserve">Norwegian Environment Agency </t>
  </si>
  <si>
    <t>13-mei-2024</t>
  </si>
  <si>
    <t>19-mrt-2024</t>
  </si>
  <si>
    <t>Bis[N-(4-{[4-(diethylamino)phenyl][4-(ethylamino)-1-naphthyl]methylene}cyclohexa-2,5-dien-1-ylidene)-N-ethylethanaminium] [mono and bis(dodecanyl, branched)]-(sulfonatophenoxy) benzenesulfonate</t>
  </si>
  <si>
    <t>700-579-6</t>
  </si>
  <si>
    <t>18-mrt-2024</t>
  </si>
  <si>
    <t>11-apr-2024</t>
  </si>
  <si>
    <t>Diphenyl(2,4,6-trimethylbenzoyl)phosphine oxide</t>
  </si>
  <si>
    <t>06-nov-2015</t>
  </si>
  <si>
    <t>13-mrt-2024</t>
  </si>
  <si>
    <t>https://echa.europa.eu/documents/10162/d8ace34a-f6c7-e426-c6b4-be3507398895</t>
  </si>
  <si>
    <t>04-apr-2024</t>
  </si>
  <si>
    <t>22-jan-2024</t>
  </si>
  <si>
    <t>08-jul-2021</t>
  </si>
  <si>
    <t>Included to substances of very high concern in the Candidate List for eventual inclusion in Annex XIV on 8 July 2021 (Equivalent level of concern having probable serious effects to the environment (Article 57(f) -
environment); Equivalent level of concern having probable serious effects to human health (Article 57(f) &amp;#8211;human health); Carcinogenic (Article 57a)). The combined intrinsic properties which demonstrate scientific evidence of probable serious effects to human health and the environment and which give rise to an equivalent level of concern are the following: very high persistence, high mobility in water, potential for being transported in the water phase over long distances, difficulty of remediation and water purification. The observed probable serious effects for human health and the environment are carcinogenicity and yet unknown environmental effects. Together, these elements lead to a very high potential for irreversible effects.</t>
  </si>
  <si>
    <t>Umweltbundesamt</t>
  </si>
  <si>
    <t>21-feb-2024</t>
  </si>
  <si>
    <t>03-mrt-2021</t>
  </si>
  <si>
    <t>Bumetrizole</t>
  </si>
  <si>
    <t>19-feb-2021</t>
  </si>
  <si>
    <t>The substance has been identfied as SVHC (vPvB) and included in the Candidate List.</t>
  </si>
  <si>
    <t>08-apr-2021</t>
  </si>
  <si>
    <t>2-(2H-benzotriazol-2-yl)-4-(1,1,3,3-tetramethylbutyl)phenol</t>
  </si>
  <si>
    <t>23-jan-2012</t>
  </si>
  <si>
    <t>21-mrt-2017</t>
  </si>
  <si>
    <t>22-okt-2018</t>
  </si>
  <si>
    <t>Outcome based on CoRAP substance evaluation. The substance has been identfied as SVHC (PBT/vPvB) and included in the Candidate List.</t>
  </si>
  <si>
    <t>Federal public Service Health, Food Chain Safety and Environment</t>
  </si>
  <si>
    <t>evaluation.reach@environment.belgium.be</t>
  </si>
  <si>
    <t>ALAKANE 6</t>
  </si>
  <si>
    <t>438-390-3</t>
  </si>
  <si>
    <t>15-sep-2023</t>
  </si>
  <si>
    <t>https://echa.europa.eu/documents/10162/f4d0fdac-19a7-222f-a458-031ce1c10f12</t>
  </si>
  <si>
    <t>12-okt-2023</t>
  </si>
  <si>
    <t>https://echa.europa.eu/documents/10162/69a0509c-24ee-4723-3a92-8227055a88c8</t>
  </si>
  <si>
    <t>Ministry of Agriculture, Food and Environment</t>
  </si>
  <si>
    <t>27-sep-2023</t>
  </si>
  <si>
    <t>Hexadecyl 4-chloro-3-[2-(5,5-dimethyl-2,4-dioxo-1,3-oxazolidin-3-yl)-4,4-dimethyl-3-oxopentamido]benzoate</t>
  </si>
  <si>
    <t>C-1742</t>
  </si>
  <si>
    <t>418-550-9</t>
  </si>
  <si>
    <t>168689-49-4</t>
  </si>
  <si>
    <t>https://echa.europa.eu/documents/10162/37bbcb6f-3940-51da-926c-9a9609a71551</t>
  </si>
  <si>
    <t>23-mrt-2020</t>
  </si>
  <si>
    <t>Ammonium salts of mono- and bis[3,3,4,4,5,5,6,6,7,7,8,8,8-tridecafluorooctyl and/or poly (substituted alkene)] phosphate</t>
  </si>
  <si>
    <t>700-403-8</t>
  </si>
  <si>
    <t>25-aug-2023</t>
  </si>
  <si>
    <t>07-sep-2023</t>
  </si>
  <si>
    <t>A mixture of: 4-(2,2,3-trimethylcyclopent-3-en-1-yl)-1-methyl-2-oxabicyclo[2.2.2]octane; 1-(2,2,3-trimethylcyclopent-3-en-1-yl)-5-methyl-6-oxabicyclo[3.2.1]octane; spiro[cyclohex-3-en-1-yl-[(4,5,6,6a-tetrahydro-3,6',6',6'a-tetramethyl)-1,3'(3'aH)-[2H]cyclopenta[b]furan]; spiro[cyclohex-3-en-1-yl-[4,5,6,6a-tetrahydro-4,6',6',6'a-tetramethyl)-1,3'(3'aH)-[2H]cyclopenta[b]]furan]</t>
  </si>
  <si>
    <t>CASSIFFIX</t>
  </si>
  <si>
    <t>422-040-1</t>
  </si>
  <si>
    <t>426218-78-2</t>
  </si>
  <si>
    <t>PBT (Article 57 d)</t>
  </si>
  <si>
    <t>06-mrt-2015</t>
  </si>
  <si>
    <t>09-aug-2023</t>
  </si>
  <si>
    <t>11-aug-2023</t>
  </si>
  <si>
    <t>09-mrt-2021</t>
  </si>
  <si>
    <t>Perylene-3,4:9,10-tetracarboxydiimide</t>
  </si>
  <si>
    <t>201-344-6</t>
  </si>
  <si>
    <t>81-33-4</t>
  </si>
  <si>
    <t>PBT (Article 57 d)#vPvB (Article 57 e)</t>
  </si>
  <si>
    <t>03-mei-2021</t>
  </si>
  <si>
    <t>04-aug-2023</t>
  </si>
  <si>
    <t>https://echa.europa.eu/documents/10162/ebb11395-08b2-e98c-f369-356093b8312e</t>
  </si>
  <si>
    <t>Health, food chain safety and environment</t>
  </si>
  <si>
    <t>10-aug-2023</t>
  </si>
  <si>
    <t>06-mei-2021</t>
  </si>
  <si>
    <t>2,9-dimethylanthra[2,1,9-def:6,5,10-d'e'f']diisoquinoline-1,3,8,10(2H,9H)-tetrone</t>
  </si>
  <si>
    <t>226-866-1</t>
  </si>
  <si>
    <t>5521-31-3</t>
  </si>
  <si>
    <t>https://echa.europa.eu/documents/10162/219e020e-23e8-2f0d-5e0b-1f51daab3066</t>
  </si>
  <si>
    <t>Amphoteric Fluorinated Surfactant</t>
  </si>
  <si>
    <t>02-aug-2023</t>
  </si>
  <si>
    <t xml:space="preserve">Outcome based on CoRAP substance evaluation. Substance concluded PBT and vPvB based on transformation/degradation product. </t>
  </si>
  <si>
    <t>07-aug-2023</t>
  </si>
  <si>
    <t>Phenol, styrenated</t>
  </si>
  <si>
    <t>262-975-0</t>
  </si>
  <si>
    <t>61788-44-1</t>
  </si>
  <si>
    <t>30-jul-2013</t>
  </si>
  <si>
    <t>13-mrt-2023</t>
  </si>
  <si>
    <t>Outcome based on CoRAP substance evaluation. The PBT concern relates to the tristyrenated phenol constituents (and its degradation products).</t>
  </si>
  <si>
    <t>Federal Environment Agency</t>
  </si>
  <si>
    <t>16-jun-2023</t>
  </si>
  <si>
    <t>3,3,4,4,5,5,6,6,7,7,8,8,8-tridecafluorooctyl methacrylate</t>
  </si>
  <si>
    <t>218-407-9</t>
  </si>
  <si>
    <t>2144-53-8</t>
  </si>
  <si>
    <t>13-apr-2016</t>
  </si>
  <si>
    <t>26-mei-2023</t>
  </si>
  <si>
    <t>3,3,4,4,5,5,6,6,7,7,8,8,8-tridecafluorooctyl acrylate</t>
  </si>
  <si>
    <t>241-527-8</t>
  </si>
  <si>
    <t>17527-29-6</t>
  </si>
  <si>
    <t>02-mrt-2015</t>
  </si>
  <si>
    <t>04-dec-2018</t>
  </si>
  <si>
    <t>11-apr-2023</t>
  </si>
  <si>
    <t>https://echa.europa.eu/documents/10162/a5ef5c86-fab0-fd54-a478-5ad1805735e3</t>
  </si>
  <si>
    <t>Federal Office for the Environment (FOEN)</t>
  </si>
  <si>
    <t>12-jun-2023</t>
  </si>
  <si>
    <t>bis(2-ethylhexyl) 4,4’-{6-[4-tert-butylcarbamoyl)anilino]-1,3,5-triazine-2,4-diyldiimino}dibenzoate</t>
  </si>
  <si>
    <t>421-450-8</t>
  </si>
  <si>
    <t>154702-15-5</t>
  </si>
  <si>
    <t>27-feb-2015</t>
  </si>
  <si>
    <t>27-apr-2023</t>
  </si>
  <si>
    <t>24-mei-2023</t>
  </si>
  <si>
    <t>Quaternary ammonium compounds, tri-C8-10-alkylmethyl, chlorides</t>
  </si>
  <si>
    <t>264-120-7</t>
  </si>
  <si>
    <t>63393-96-4</t>
  </si>
  <si>
    <t>15-feb-2023</t>
  </si>
  <si>
    <t>mariaantonietta.orru@iss.it / dania.esposito@isprambiente.it</t>
  </si>
  <si>
    <t>09-mrt-2023</t>
  </si>
  <si>
    <t>2,2',6,6'-Tetrabromo-4,4'-isopropylidenediphenol, oligomeric reaction products with Propylene oxide and n-butyl glycidyl ether</t>
  </si>
  <si>
    <t>926-564-6</t>
  </si>
  <si>
    <t>23-jan-2023</t>
  </si>
  <si>
    <t>20-feb-2023</t>
  </si>
  <si>
    <t>1,4-Benzenediamine, N,N'-mixed Ph and tolyl derivs.</t>
  </si>
  <si>
    <t>273-227-8</t>
  </si>
  <si>
    <t>68953-84-4</t>
  </si>
  <si>
    <t>30-aug-2022</t>
  </si>
  <si>
    <t>24-nov-2022</t>
  </si>
  <si>
    <t>1,1,1,3,5,5,5-heptamethyltrisiloxane</t>
  </si>
  <si>
    <t>217-496-1</t>
  </si>
  <si>
    <t>1873-88-7</t>
  </si>
  <si>
    <t>04-nov-2015</t>
  </si>
  <si>
    <t>03-nov-2022</t>
  </si>
  <si>
    <t>31-jan-2020</t>
  </si>
  <si>
    <t>N-1-naphthylaniline</t>
  </si>
  <si>
    <t>201-983-0</t>
  </si>
  <si>
    <t>90-30-2</t>
  </si>
  <si>
    <t>12-aug-2022</t>
  </si>
  <si>
    <t>18-aug-2022</t>
  </si>
  <si>
    <t>Reaction mass of 3-[(diphenoxyphosphoryl)oxy]phenyl triphenyl 1,3-phenylene bis(phosphate) and tetraphenyl 1,3-phenylene bis(phosphate)</t>
  </si>
  <si>
    <t>701-337-2</t>
  </si>
  <si>
    <t>29-jun-2022</t>
  </si>
  <si>
    <t>Outcome based on CoRAP substance evaluation. Previously registered as Tetraphenyl m-phenylene bis(phosphate), EC 260-830-6, CAS 57583-54-7.</t>
  </si>
  <si>
    <t>French Agency for Food, Environmental and Occupational Health &amp;amp; Safety (Anses), Chemicals Assessment Unit</t>
  </si>
  <si>
    <t>(+)33149771350</t>
  </si>
  <si>
    <t>14, rue Pierre et Marie Curie 94700 MaisonsAlfort, Cedex</t>
  </si>
  <si>
    <t>1,3,4,6,7,8-hexahydro-4,6,6,7,8,8-hexamethylindeno[5,6-c]pyran</t>
  </si>
  <si>
    <t>214-946-9</t>
  </si>
  <si>
    <t>10-okt-2017</t>
  </si>
  <si>
    <t>30-jun-2022</t>
  </si>
  <si>
    <t>29-jan-2020</t>
  </si>
  <si>
    <t>1,4,5,6,7,7-hexachloro-8,9,10-trinorborn-5-ene-2,3-dicarboxylic anhydride</t>
  </si>
  <si>
    <t>204-077-3</t>
  </si>
  <si>
    <t>115-27-5</t>
  </si>
  <si>
    <t>15-jun-2022</t>
  </si>
  <si>
    <t>23-jun-2022</t>
  </si>
  <si>
    <t>Shale oil bitumen</t>
  </si>
  <si>
    <t>447-780-2</t>
  </si>
  <si>
    <t>07-jun-2022</t>
  </si>
  <si>
    <t>Outcome based on CoRAP substance evaluation.  Substance is potentially PBT/vPvB but the ultimate conclusion on PBT/vPvB properties is not possible due to insufficient information. Substance is treated “as if it is a PBT/vPvB substance”.</t>
  </si>
  <si>
    <t>Estonia</t>
  </si>
  <si>
    <t>Health Board</t>
  </si>
  <si>
    <t>Merike.Nugin@terviseamet.ee</t>
  </si>
  <si>
    <t>Health Board, Department of Chemical Safety, Paldiski mnt 81; 10617 Tallinn, Estonia</t>
  </si>
  <si>
    <t>22-jun-2022</t>
  </si>
  <si>
    <t>Potassium 2-(3-trifluoromethoxy-1,1,2,2,3,3-hexafluoropropoxy)-2,3,3,3-tetrafluoropropionate</t>
  </si>
  <si>
    <t>444-340-1</t>
  </si>
  <si>
    <t>20-jun-2018</t>
  </si>
  <si>
    <t>Outcome based on CoRAP substance evaluation. The status of the substance remains as potential PBT/vPvB, but the assessment is not further pursued either due to deprioritisation or because it is not possible to acquire further data from registrant.</t>
  </si>
  <si>
    <t>Phenol, dodecyl-, sulfurized, calcium salts</t>
  </si>
  <si>
    <t>272-486-4</t>
  </si>
  <si>
    <t>68855-45-8</t>
  </si>
  <si>
    <t>13-jul-2012</t>
  </si>
  <si>
    <t>01-nov-2017</t>
  </si>
  <si>
    <t>Outcome based on CoRAP substance evaluation.. The status of the substance remains as potential PBT/vPvB, but the assessment is not further pursued either due to deprioritisation or because it is not possible to acquire further data from registrant.</t>
  </si>
  <si>
    <t>31-mrt-2022</t>
  </si>
  <si>
    <t>Dodecamethylpentasiloxane</t>
  </si>
  <si>
    <t>205-492-2</t>
  </si>
  <si>
    <t>141-63-9</t>
  </si>
  <si>
    <t>Decamethyltetrasiloxane</t>
  </si>
  <si>
    <t>205-491-7</t>
  </si>
  <si>
    <t>141-62-8</t>
  </si>
  <si>
    <t>1-(2-hydroxy-5-nonyl(branched)-phenyl)ethanone oxime</t>
  </si>
  <si>
    <t>627-083-1</t>
  </si>
  <si>
    <t>244235-47-0</t>
  </si>
  <si>
    <t>08-jul-2016</t>
  </si>
  <si>
    <t>Ministry of Health, Social Services and Equality</t>
  </si>
  <si>
    <t>vega@era-consult.com</t>
  </si>
  <si>
    <t>Benzenamine, N-phenyl-, reaction products with 2,4,4-trimethylpentene</t>
  </si>
  <si>
    <t>270-128-1</t>
  </si>
  <si>
    <t>68411-46-1</t>
  </si>
  <si>
    <t>31-mei-2022</t>
  </si>
  <si>
    <t>mixture of two components: 1. N-(1,3- dimethylbutyl)-N´- phenyl-p-phenylenediamine 2. N1-(1,3-dimethylbutyl)- N4-(4-(1-methyl-1- phenylethyl)phenyl)ben zene-1,4-diamine</t>
  </si>
  <si>
    <t>448-020-2</t>
  </si>
  <si>
    <t>postponed</t>
  </si>
  <si>
    <t>The status of the substance remains as potential PBT/vPvB, but the assessment is not further pursued either due to deprioritisation or because it is not possible to acquire further data from registrant.</t>
  </si>
  <si>
    <t>Ministry of Economy of the Slovak Republic, Centre for Chemical Substances and Preparations</t>
  </si>
  <si>
    <t>chemicals@mhsr.sk</t>
  </si>
  <si>
    <t>28-apr-2022</t>
  </si>
  <si>
    <t>4,4'-(1,3-phenylene-bis(1-methylethylidene))bisphenol</t>
  </si>
  <si>
    <t>428-970-4</t>
  </si>
  <si>
    <t>13595-25-0</t>
  </si>
  <si>
    <t>09-mrt-2022</t>
  </si>
  <si>
    <t>07-apr-2022</t>
  </si>
  <si>
    <t>Benzene, mono-C10-13-alkyl derivs., distn. residues</t>
  </si>
  <si>
    <t>284-660-7</t>
  </si>
  <si>
    <t>84961-70-6</t>
  </si>
  <si>
    <t>08-feb-2022</t>
  </si>
  <si>
    <t xml:space="preserve"> Outcome based on CoRAP substance evaluation. </t>
  </si>
  <si>
    <t>Reaction mass of 2,6-bis(1-phenylethyl)phenol and 2,4,6-tris(1-phenylethyl)phenol</t>
  </si>
  <si>
    <t>701-171-0</t>
  </si>
  <si>
    <t>The PBT concern relates to the tristyrenated phenol constituents (and its degradation products).
There was a SID clarification in winter 2018 and a new list no 701-171-0 was created for this substance (previously 915-333-5). This substance is included in the SEV for Phenol, styrenated (EC 262-975-0).</t>
  </si>
  <si>
    <t>24-mrt-2022</t>
  </si>
  <si>
    <t>Tributyltin chloride</t>
  </si>
  <si>
    <t>215-958-7</t>
  </si>
  <si>
    <t>1461-22-9</t>
  </si>
  <si>
    <t>ECHA</t>
  </si>
  <si>
    <t>European Chemcials Agency</t>
  </si>
  <si>
    <t>17-mrt-2022</t>
  </si>
  <si>
    <t>Tamoxifen</t>
  </si>
  <si>
    <t>234-118-0</t>
  </si>
  <si>
    <t>10540-29-1</t>
  </si>
  <si>
    <t>Mono- and/or di- and/or tri(1-phenylethyl)-m-cresol and p-cresol</t>
  </si>
  <si>
    <t>700-427-9</t>
  </si>
  <si>
    <t>Iso(C10-C14)alkyl (3,5-di-tert-butyl-4-hydroxyphenyl)methylthioacetate</t>
  </si>
  <si>
    <t>IRGANOX L 118</t>
  </si>
  <si>
    <t>404-800-4</t>
  </si>
  <si>
    <t>118832-72-7</t>
  </si>
  <si>
    <t xml:space="preserve">The status of the substance remains as potential PBT/vPvB, but the assessment is not further pursued either due to deprioritisation or because it is not possible to acquire further data from registrant.
</t>
  </si>
  <si>
    <t>2,6-dichloro-N-phenylaniline</t>
  </si>
  <si>
    <t>239-349-0</t>
  </si>
  <si>
    <t>15307-93-4</t>
  </si>
  <si>
    <t xml:space="preserve">UK was until 31.01.2020 the assessing Member State. The status of the substance remains as potential PBT/vPvB, but the assessment is not further pursued either due to deprioritisation or because it is not possible to acquire further data from registrant. </t>
  </si>
  <si>
    <t>To Be Defined</t>
  </si>
  <si>
    <t>N-(2-ethylhexyl)naphthalen-2-amine</t>
  </si>
  <si>
    <t>260-126-9</t>
  </si>
  <si>
    <t>56358-17-9</t>
  </si>
  <si>
    <t>UK was until 31.01.2020 the assessing Member State. The status of the substance remains as potential PBT/vPvB, but the assessment is not further pursued either due to deprioritisation or because it is not possible to acquire further data from registrant.</t>
  </si>
  <si>
    <t>10-mrt-2022</t>
  </si>
  <si>
    <t>Dibutyl phthalate</t>
  </si>
  <si>
    <t xml:space="preserve">pbt_wg@echa.europa.eu </t>
  </si>
  <si>
    <t>To be assigned</t>
  </si>
  <si>
    <t>pbt_wg@echa.europa.eu</t>
  </si>
  <si>
    <t>4,4'-[(isopropylidene)bis(p-phenyleneoxy)]diphthalic dianhydride</t>
  </si>
  <si>
    <t>253-781-7</t>
  </si>
  <si>
    <t>38103-06-9</t>
  </si>
  <si>
    <t>The substance is only imported as a reacted monomer and the percentage of the residual monomer is below the threshold to identify the polymer as a PBT substance. The concern for potential PBT properties of the monomer remains unverified.</t>
  </si>
  <si>
    <t>2,2,6,6-tetrakis(tetradecanoyloxymethyl)-4-oxa-heptane-1,7-diyl ditetradecanoate</t>
  </si>
  <si>
    <t>442-200-4</t>
  </si>
  <si>
    <t>1-chloro-2-(chlorodiphenylmethyl)benzene</t>
  </si>
  <si>
    <t>255-647-3</t>
  </si>
  <si>
    <t>42074-68-0</t>
  </si>
  <si>
    <t>30-jul-2012</t>
  </si>
  <si>
    <t>01-mrt-2013</t>
  </si>
  <si>
    <t>1,2-dichloro-4-(trichloromethyl)benzene</t>
  </si>
  <si>
    <t>235-869-7</t>
  </si>
  <si>
    <t>13014-24-9</t>
  </si>
  <si>
    <t>Methyl 3-[3-(2H-benzotriazol-2-yl)-4-hydroxy-5-(2-methyl-2-propanyl)phenyl]propanoate</t>
  </si>
  <si>
    <t>400-820-2</t>
  </si>
  <si>
    <t>84268-33-7</t>
  </si>
  <si>
    <t>22-feb-2021</t>
  </si>
  <si>
    <t>28-jan-2022</t>
  </si>
  <si>
    <t>https://echa.europa.eu/documents/10162/1140a656-af25-cde5-9c69-7a47195e9eb1</t>
  </si>
  <si>
    <t>The outcome was based on assessment done by ES and SE supported by DE (covering EC 400-830-7, EC 407-000-3, EC 400-820-2, EC 630-348-4).</t>
  </si>
  <si>
    <t>01-feb-2022</t>
  </si>
  <si>
    <t>A mixture of: α-3-(3-(2H-benzotriazol-2-yl)-5-tert-butyl-4-hydroxyphenyl)propionyl-ω-hydroxypoly(oxyethylene); α-3-(3-(2H-benzotriazol-2-yl)-5-tert-butyl-4-hydroxyphenyl)propionyl-ω-3-(3-(2H-benzotriazol-2-yl)-5-tert-butyl-4-hydroxyphenyl)propionyloxypoly(oxyethylene)</t>
  </si>
  <si>
    <t>EVERSORB 80; TINUVIN 1130; TINUVIN 213</t>
  </si>
  <si>
    <t>400-830-7</t>
  </si>
  <si>
    <t>20-feb-2017</t>
  </si>
  <si>
    <t>https://echa.europa.eu/documents/10162/71e501af-9b46-0fcf-2eb6-2638ad4b5dde</t>
  </si>
  <si>
    <t>A mixture of branched and linear C7-C9 alkyl 3-[3-(2H-benzotriazol-2-yl)-5-(1,1-dimethylethyl)-4-hydroxyphenyl]propionates</t>
  </si>
  <si>
    <t>CGL 384; TINUVIN 384</t>
  </si>
  <si>
    <t>407-000-3</t>
  </si>
  <si>
    <t>127519-17-9</t>
  </si>
  <si>
    <t>https://echa.europa.eu/documents/10162/d76a3083-17a9-ebad-26ff-2d61ff589ece</t>
  </si>
  <si>
    <t>3-[3-(2H-Benzotriazol-2-yl)-5-tert-butyl-4-hydroxyphenyl]propionic acid</t>
  </si>
  <si>
    <t>630-348-4</t>
  </si>
  <si>
    <t>84268-36-0</t>
  </si>
  <si>
    <t>https://echa.europa.eu/documents/10162/3e79f53a-27b5-d278-bf1a-14319ed8fcd6</t>
  </si>
  <si>
    <t>2-(2-(3-Butoxypropyl)-1,1-dioxo-1,2,4-benzothiadiazin-3-yl)-5'-tert-butyl-2-(5,5-dimethyl-2,4-dioxo-1,3-oxazolidin-3-yl)-2'-((2-ethylhexyl)thio)acetanilide</t>
  </si>
  <si>
    <t>448-060-0</t>
  </si>
  <si>
    <t>727678-39-9</t>
  </si>
  <si>
    <t>10-dec-2018</t>
  </si>
  <si>
    <t>under dossier evaluation</t>
  </si>
  <si>
    <t>German Environment Agency (UBA)</t>
  </si>
  <si>
    <t>27-jan-2022</t>
  </si>
  <si>
    <t>Colecalciferol</t>
  </si>
  <si>
    <t>10-nov-2016</t>
  </si>
  <si>
    <t>13-dec-2017</t>
  </si>
  <si>
    <t>More information available at Active substance factsheet in https://echa.europa.eu/sv/information-on-chemicals/biocidal-active-substances/-/disas/factsheet/1443/PT14</t>
  </si>
  <si>
    <t>05-jan-2022</t>
  </si>
  <si>
    <t>20-dec-2021</t>
  </si>
  <si>
    <t>2-(1-(3',3'-dimethyl-1'-cyclohexyl)ethoxy)-2-methyl propyl propanoate</t>
  </si>
  <si>
    <t>HELVETOLIDE</t>
  </si>
  <si>
    <t>03-aug-2017</t>
  </si>
  <si>
    <t>Parent substance not PBT/vPvB. Bioaccumulation potential of the degradation products in air-breathing organisms may need to be further assessed. Outcome based on CoRAP substance evaluation.</t>
  </si>
  <si>
    <t>1,1'-(isopropylidene)bis[3,5-dibromo-4-(2,3-dibromopropoxy)benzene]</t>
  </si>
  <si>
    <t>244-617-5</t>
  </si>
  <si>
    <t>21850-44-2</t>
  </si>
  <si>
    <t>08-dec-2021</t>
  </si>
  <si>
    <t>The necessity for further action may need to be reassessed ones information on a possible impurity and metabolite TBBPA (EC number 201-236-9, CAS RN 79-94-7) becomes available. T assessment did not include Human Health hazards. Outcome based on CoRAP substance evaluation.</t>
  </si>
  <si>
    <t>1,1'-(isopropylidene)bis[3,5-dibromo-4-(2,3-dibromo-2-methylpropoxy)benzene]</t>
  </si>
  <si>
    <t>306-832-3</t>
  </si>
  <si>
    <t>97416-84-7</t>
  </si>
  <si>
    <t>3,7,11,15-tetramethylhexadec-1-en-3-ol</t>
  </si>
  <si>
    <t>208-008-8</t>
  </si>
  <si>
    <t>505-32-8</t>
  </si>
  <si>
    <t>22-apr-2021</t>
  </si>
  <si>
    <t>https://echa.europa.eu/documents/10162/acb27813-2b85-2b60-0c98-a7cda1894e48</t>
  </si>
  <si>
    <t>amides, C18-unsatd., N-[3-(dimethylamine)propyl]</t>
  </si>
  <si>
    <t>800-353-8</t>
  </si>
  <si>
    <t>1379524-06-7</t>
  </si>
  <si>
    <t>31-jul-2017</t>
  </si>
  <si>
    <t xml:space="preserve"> Outcome based on CoRAP substance evaluation.</t>
  </si>
  <si>
    <t>02-dec-2021</t>
  </si>
  <si>
    <t>Tris(methylphenyl) phosphate</t>
  </si>
  <si>
    <t>809-930-9</t>
  </si>
  <si>
    <t>1330-78-5</t>
  </si>
  <si>
    <t>26-jan-2015</t>
  </si>
  <si>
    <t>19-nov-2021</t>
  </si>
  <si>
    <t>Outcome based on CoRAP substance evaluation. Substance identifiers changed during process. Previously EC 215-548-8, CAS 1330-78-5.</t>
  </si>
  <si>
    <t>22-nov-2021</t>
  </si>
  <si>
    <t>Triphenyl phosphite</t>
  </si>
  <si>
    <t>202-908-4</t>
  </si>
  <si>
    <t>101-02-0</t>
  </si>
  <si>
    <t>06-aug-2019</t>
  </si>
  <si>
    <t>28-okt-2021</t>
  </si>
  <si>
    <t>reaction mass of N,N'-ethane-1,2-diylbis(decanamide) and 12-hydroxy-N-[2-[(1-oxodecyl)amino]ethyl]octadecanamide and N,N'-ethane-1,2-diylbis(12-hydroxyoctadecanamide)</t>
  </si>
  <si>
    <t>430-050-2</t>
  </si>
  <si>
    <t>15-aug-2019</t>
  </si>
  <si>
    <t>N,N'-dithiodi-o-phenylenedibenzamide</t>
  </si>
  <si>
    <t>205-201-9</t>
  </si>
  <si>
    <t>135-57-9</t>
  </si>
  <si>
    <t>25-mrt-2020</t>
  </si>
  <si>
    <t>11-feb-2020</t>
  </si>
  <si>
    <t>3,3'-dimethylbiphenyl-4,4'-diyl diisocyanate</t>
  </si>
  <si>
    <t>202-112-7</t>
  </si>
  <si>
    <t>91-97-4</t>
  </si>
  <si>
    <t>29-nov-2018</t>
  </si>
  <si>
    <t>799-977-0</t>
  </si>
  <si>
    <t>16-jan-2020</t>
  </si>
  <si>
    <t>Perfluorobutane sulfonic acid (PFBS) and its salts has been identified as a SVHCs due to equivalent level of concern having probable serious effects to human health (Article 57(f) - human health) and equivalent level of concern having probable serious effects to the environment (Article 57(f) - environment). For further information please consult the Candidate List published in ECHA website.</t>
  </si>
  <si>
    <t>17-sep-2021</t>
  </si>
  <si>
    <t>16-nov-2020</t>
  </si>
  <si>
    <t>671-826-2</t>
  </si>
  <si>
    <t>671-827-8</t>
  </si>
  <si>
    <t>671-830-4</t>
  </si>
  <si>
    <t>bis(4-tert-butylphenyl)iodonium nonafluorobutane-1-sulfonate</t>
  </si>
  <si>
    <t>1-(4-butoxy-1-naphthyl)tetrahydrothiophenium nonafluorobutane-1-sulfonate</t>
  </si>
  <si>
    <t>700-536-1</t>
  </si>
  <si>
    <t>Resin acids and Rosin acids, hydrogenated, esters with glycerol</t>
  </si>
  <si>
    <t>266-042-9</t>
  </si>
  <si>
    <t>65997-13-9</t>
  </si>
  <si>
    <t>Inconclusive outcome based on CoRAP substance evaluation. PBT/vPvB concern will be further assessed outside substance evaluation.</t>
  </si>
  <si>
    <t>Finnish Safety and Chemicals Agency (Tukes, Finland)</t>
  </si>
  <si>
    <t>reach_evaluation@tukes.fi</t>
  </si>
  <si>
    <t>19-aug-2021</t>
  </si>
  <si>
    <t>10-aug-2021</t>
  </si>
  <si>
    <t>17-aug-2021</t>
  </si>
  <si>
    <t>1,1,1,2,3,3-hexafluoro-2-[1,1,2,3,3,3-hexafluoro-2-[1,1,2,3,3,3-hexafluoro-2-[1,1,2,3,3,3-hexafluoro-2-(1,1,2,2,3,3,3-heptafluoropropoxy)propoxy]propoxy]propoxy]-3-(1,2,2,2-tetrafluoroethoxy)propane</t>
  </si>
  <si>
    <t>37486-69-4</t>
  </si>
  <si>
    <t>12-apr-2021</t>
  </si>
  <si>
    <t>A mixture of: O,O-di(1-methylethyl)trithio-bis-thioformate; O,O-di(1-methylethyl)tetrathio-bis-thioformate; O,O-di(1-methylethyl)pentathio-bis-thioformate</t>
  </si>
  <si>
    <t>ROBAC AS/100</t>
  </si>
  <si>
    <t>403-030-6</t>
  </si>
  <si>
    <t>137398-54-0</t>
  </si>
  <si>
    <t>25-aug-2015</t>
  </si>
  <si>
    <t>16-apr-2021</t>
  </si>
  <si>
    <t>30-jun-2021</t>
  </si>
  <si>
    <t>Reaction mass of 4,4'-methylenediphenyl diisocyanate and o-(p-isocyanatobenzyl)phenyl isocyanate / methylene diphenyl diisocyanate</t>
  </si>
  <si>
    <t>905-806-4</t>
  </si>
  <si>
    <t>20-aug-2019</t>
  </si>
  <si>
    <t>28-mei-2021</t>
  </si>
  <si>
    <t>Reaction products of diphenylamine with nonene, branched</t>
  </si>
  <si>
    <t>701-385-4</t>
  </si>
  <si>
    <t>Previously registered as Bis(nonylphenyl)amine, EC 253-249-4.</t>
  </si>
  <si>
    <t>07-mei-2021</t>
  </si>
  <si>
    <t>01-mrt-2021</t>
  </si>
  <si>
    <t>Benzenamine, reaction products with aniline hydrochloride and nitrobenzene</t>
  </si>
  <si>
    <t>309-912-6</t>
  </si>
  <si>
    <t>101357-15-7</t>
  </si>
  <si>
    <t>17-jul-2020</t>
  </si>
  <si>
    <t>Outcome based on inconclusive PBT assessment under CoRAP substance evaluation. Follow-up of PBT assessment ongoing under separate entry.</t>
  </si>
  <si>
    <t>Ammonium difluoro[1,1,2,2-tetrafluoro-2-(pentafluoroethoxy)ethoxy]acetate</t>
  </si>
  <si>
    <t>700-323-3</t>
  </si>
  <si>
    <t>908020-52-0</t>
  </si>
  <si>
    <t xml:space="preserve">Outcome based on CoRAP substance evaluation. The substance is P/vP, mobile and T criterion is expected to be fulfilled based on toxicity data on human health (self-classification as Repr. 2). </t>
  </si>
  <si>
    <t>ammonium 2,2,3 trifluor-3-(1,1,2,2,3,3-hexafluoro-3-trifluormethoxypropoxy), propionate</t>
  </si>
  <si>
    <t>480-310-4</t>
  </si>
  <si>
    <t>Tris(2,4-ditert-butylphenyl) phosphite</t>
  </si>
  <si>
    <t>250-709-6</t>
  </si>
  <si>
    <t>31570-04-4</t>
  </si>
  <si>
    <t>19-jun-2019</t>
  </si>
  <si>
    <t>Ethyl 3,5-dichloro-4-hexadecyloxycarbonyloxybenzoate</t>
  </si>
  <si>
    <t>404-740-9</t>
  </si>
  <si>
    <t>115895-09-5</t>
  </si>
  <si>
    <t>Chemicals Office of the Republic of Slovenia</t>
  </si>
  <si>
    <t>GEESTsp@t-2.net</t>
  </si>
  <si>
    <t>Follow-up assessment after inconclusive PBT assessment under SEV.</t>
  </si>
  <si>
    <t>2-(2H-benzotriazol-2-yl)-p-cresol</t>
  </si>
  <si>
    <t>219-470-5</t>
  </si>
  <si>
    <t>2440-22-4</t>
  </si>
  <si>
    <t>1,2,3,4-Tetrahydro-6-(1-phenylethyl)naphthalene</t>
  </si>
  <si>
    <t>400-370-7</t>
  </si>
  <si>
    <t>6196-98-1</t>
  </si>
  <si>
    <t>Finnish Safety and Chemicals Agency (Tukes)</t>
  </si>
  <si>
    <t>N-butyltin trichloride</t>
  </si>
  <si>
    <t>214-263-6</t>
  </si>
  <si>
    <t>1118-46-3</t>
  </si>
  <si>
    <t>10-mrt-2021</t>
  </si>
  <si>
    <t>Reaction mass of 2,6-di-tert-butylphenol and 2,4,6-tri-tert-butylphenol</t>
  </si>
  <si>
    <t>907-745-9</t>
  </si>
  <si>
    <t>15-okt-2020</t>
  </si>
  <si>
    <t xml:space="preserve">The constituent 2,4,6- tri-tert-butylphenol meets the P, vP, B, vB and T criteria. </t>
  </si>
  <si>
    <t>Perfluamine</t>
  </si>
  <si>
    <t>206-420-2</t>
  </si>
  <si>
    <t>338-83-0</t>
  </si>
  <si>
    <t>3,6-Bis-(4-tert-butyl-phenyl)-2,5-dihydro-pyrrolo[3,4-c]pyrrole-1,4-dione</t>
  </si>
  <si>
    <t>416-250-2</t>
  </si>
  <si>
    <t>84632-59-7</t>
  </si>
  <si>
    <t xml:space="preserve">German Environment Agency (UBA) </t>
  </si>
  <si>
    <t>Biphenyl</t>
  </si>
  <si>
    <t>202-163-5</t>
  </si>
  <si>
    <t>92-52-4</t>
  </si>
  <si>
    <t>13-jul-2020</t>
  </si>
  <si>
    <t>elsa.mendonca@apambiente.pt</t>
  </si>
  <si>
    <t>24-feb-2021</t>
  </si>
  <si>
    <t>Terphenyl</t>
  </si>
  <si>
    <t>247-477-3</t>
  </si>
  <si>
    <t>26140-60-3</t>
  </si>
  <si>
    <t>18-dec-2020</t>
  </si>
  <si>
    <t>https://echa.europa.eu/documents/10162/a870db97-8223-08c4-0806-10df6a0f893b</t>
  </si>
  <si>
    <t xml:space="preserve">This substance has been concluded as vPvB due to it containing a constituent, O-terphenyl, which has been concluded as vPvB in the SVHC identification of terphenyl, hydrogenated (June 2018). </t>
  </si>
  <si>
    <t>15-feb-2021</t>
  </si>
  <si>
    <t>1,2-benzenedicarboxylic acid, di-C10-12-branched alkyl esters</t>
  </si>
  <si>
    <t>700-989-5</t>
  </si>
  <si>
    <t>20-dec-2019</t>
  </si>
  <si>
    <t>https://echa.europa.eu/documents/10162/5cc188ec-0859-ec7a-6f38-5f5c553d55cf</t>
  </si>
  <si>
    <t>Substance identifiers changed during process. Previously diundecyl phthalate, branched and linear, EC 287-401-6, CAS 85507-79-5.</t>
  </si>
  <si>
    <t>Chlorpyrifos</t>
  </si>
  <si>
    <t>220-864-4</t>
  </si>
  <si>
    <t>2921-88-2</t>
  </si>
  <si>
    <t>14-dec-2020</t>
  </si>
  <si>
    <t>This substance is assessed for its potential POP properties and the status of the case can be followed in the “List of substances proposed as POPs&amp;#34;.</t>
  </si>
  <si>
    <t>17-dec-2020</t>
  </si>
  <si>
    <t>10-dec-2020</t>
  </si>
  <si>
    <t>stoffbewertung@umweltbundesamt.at</t>
  </si>
  <si>
    <t>+43-(0)1-313 04/5620</t>
  </si>
  <si>
    <t>Environment Agency Austria Department Chemicals &amp;amp; Biocides Spittelauer Lände 5 1090 Wien Österreich/Austria</t>
  </si>
  <si>
    <t>25-nov-2020</t>
  </si>
  <si>
    <t>26-nov-2020</t>
  </si>
  <si>
    <t>03-jun-2020</t>
  </si>
  <si>
    <t>Reaction product of ammonium molybdate and C12-C24-diethoxylated alkylamine (1:5-1:3)</t>
  </si>
  <si>
    <t>ADDITIV 104</t>
  </si>
  <si>
    <t>412-780-3</t>
  </si>
  <si>
    <t>1380226-46-9</t>
  </si>
  <si>
    <t>25-mei-2020</t>
  </si>
  <si>
    <t>13-nov-2020</t>
  </si>
  <si>
    <t>1-[(2-chloro-4-nitrophenyl)azo]-2-naphthol</t>
  </si>
  <si>
    <t>220-562-2</t>
  </si>
  <si>
    <t>2814-77-9</t>
  </si>
  <si>
    <t>20-okt-2020</t>
  </si>
  <si>
    <t>1-[(2,4-dinitrophenyl)azo]-2-naphthol</t>
  </si>
  <si>
    <t>222-429-4</t>
  </si>
  <si>
    <t>3468-63-1</t>
  </si>
  <si>
    <t>Federal Institute for Occupational Safety and Health; Division 5; &amp;#34;Federal Office for Chemicals, Authorisation of Biocides&amp;#34;</t>
  </si>
  <si>
    <t>1-(4-methyl-2-nitrophenylazo)-2-naphthol</t>
  </si>
  <si>
    <t>219-372-2</t>
  </si>
  <si>
    <t>2425-85-6</t>
  </si>
  <si>
    <t>2-(2H-benzotriazol-2-yl)-4,6-di-tert-pentylphenol</t>
  </si>
  <si>
    <t>12-nov-2012</t>
  </si>
  <si>
    <t>28-okt-2013</t>
  </si>
  <si>
    <t>06-nov-2020</t>
  </si>
  <si>
    <t>05-aug-2020</t>
  </si>
  <si>
    <t xml:space="preserve">This substance has been concluded as PBT/vPvB  and identified as a substance of very high concern in 2014. It was also discussed later in relation to a POP proposal to the Stockholm Convention. </t>
  </si>
  <si>
    <t>11-aug-2020</t>
  </si>
  <si>
    <t>A mixture of: propan-2-one-O,O'(methoxyvinylsilandiyl)dioxime; propan-2-one-O-(dimethoxyvinylsilyl)oxime; propan-2-one-O,O',O''-(vinylsilantriyl)trioxime</t>
  </si>
  <si>
    <t>WASOX-VMAC2</t>
  </si>
  <si>
    <t>458-680-3</t>
  </si>
  <si>
    <t>797751-44-1</t>
  </si>
  <si>
    <t>N-[4-[(9,10-dihydro-4-hydroxy-9,10-dioxo-1-anthryl)amino]phenyl]acetamide</t>
  </si>
  <si>
    <t>267-636-0</t>
  </si>
  <si>
    <t>67905-17-3</t>
  </si>
  <si>
    <t>Bis(dibutyldithiocarbamato-S,S')copper</t>
  </si>
  <si>
    <t>237-695-7</t>
  </si>
  <si>
    <t>13927-71-4</t>
  </si>
  <si>
    <t>6,6'-di-tert-butyl-4,4'-butylidenedi-m-cresol</t>
  </si>
  <si>
    <t>201-618-5</t>
  </si>
  <si>
    <t>85-60-9</t>
  </si>
  <si>
    <t>2-[(4-chloro-2-nitrophenyl)azo]-N-(2-chlorophenyl)-3-oxobutyramide</t>
  </si>
  <si>
    <t>229-355-1</t>
  </si>
  <si>
    <t>6486-23-3</t>
  </si>
  <si>
    <t>2-[(2-methoxy-4-nitrophenyl)azo]-N-(2-methoxyphenyl)-3-oxobutyramide</t>
  </si>
  <si>
    <t>228-768-4</t>
  </si>
  <si>
    <t>6358-31-2</t>
  </si>
  <si>
    <t>1-hydroxy-4-[[4-[(methylsulphonyl)oxy]phenyl]amino]anthraquinone</t>
  </si>
  <si>
    <t>216-475-4</t>
  </si>
  <si>
    <t>1594-08-7</t>
  </si>
  <si>
    <t>methylethylketone peroxide trimer</t>
  </si>
  <si>
    <t>429-320-2</t>
  </si>
  <si>
    <t>24748-23-0</t>
  </si>
  <si>
    <t>Ministry of Infrastructure and Environment</t>
  </si>
  <si>
    <t>26-mei-2020</t>
  </si>
  <si>
    <t>Methoxychlor</t>
  </si>
  <si>
    <t>200-779-9</t>
  </si>
  <si>
    <t>72-43-5</t>
  </si>
  <si>
    <t>17-apr-2019</t>
  </si>
  <si>
    <t>https://echa.europa.eu/documents/10162/ed15a1da-fad2-671d-c838-c1999d029883</t>
  </si>
  <si>
    <t xml:space="preserve">The final PBT Factsheet has been published due to POP nomination.  </t>
  </si>
  <si>
    <t>Commission</t>
  </si>
  <si>
    <t>COM</t>
  </si>
  <si>
    <t>02-apr-2020</t>
  </si>
  <si>
    <t>15-jan-2019</t>
  </si>
  <si>
    <t>The substance has been identfied as SVHC (PBT/vPvB) and included in the Candidate List.</t>
  </si>
  <si>
    <t>N,N-dicyclohexylbenzothiazole-2-sulphenamide</t>
  </si>
  <si>
    <t>225-625-8</t>
  </si>
  <si>
    <t>4979-32-2</t>
  </si>
  <si>
    <t>22-apr-2013</t>
  </si>
  <si>
    <t>21-nov-2018</t>
  </si>
  <si>
    <t>2-[methyl[(nonafluorobutyl)sulphonyl]amino]ethyl acrylate</t>
  </si>
  <si>
    <t>266-733-5</t>
  </si>
  <si>
    <t>67584-55-8</t>
  </si>
  <si>
    <t>26-nov-2019</t>
  </si>
  <si>
    <t>This is a precursor to short-chain perfluoroalkyl carboxylic acids, e.g. perfluorobutane sulfonic acid (PFBS) and will therefore be within the scope of planned risk management measures for PFBS.</t>
  </si>
  <si>
    <t>19-dec-2019</t>
  </si>
  <si>
    <t>Hexamethyldisiloxane</t>
  </si>
  <si>
    <t>203-492-7</t>
  </si>
  <si>
    <t>107-46-0</t>
  </si>
  <si>
    <t>UKREACHCA@hse.gsi.gov.uk</t>
  </si>
  <si>
    <t>2,5-di-tert-pentylhydroquinone</t>
  </si>
  <si>
    <t>201-222-2</t>
  </si>
  <si>
    <t>79-74-3</t>
  </si>
  <si>
    <t>The Institute for Environmental Protection and Research</t>
  </si>
  <si>
    <t>1,1,1,3,5,5,5-heptamethyl-3-[(trimethylsilyl)oxy]trisiloxane</t>
  </si>
  <si>
    <t>241-867-7</t>
  </si>
  <si>
    <t>17928-28-8</t>
  </si>
  <si>
    <t>1,2-Benzenedicarboxylic acid, di-C11-14-branched alkyl esters, C13-rich</t>
  </si>
  <si>
    <t>271-089-3</t>
  </si>
  <si>
    <t>68515-47-9</t>
  </si>
  <si>
    <t>https://echa.europa.eu/documents/10162/0ae24311-b2e8-0349-20d4-d9eb26126e29</t>
  </si>
  <si>
    <t>23-jan-2020</t>
  </si>
  <si>
    <t>Diundecyl phthalate, branched and linear</t>
  </si>
  <si>
    <t>287-401-6</t>
  </si>
  <si>
    <t>85507-79-5</t>
  </si>
  <si>
    <t>27-jan-2015</t>
  </si>
  <si>
    <t>https://echa.europa.eu/documents/10162/8eb00329-19cc-bf62-18c5-a2b54a0ddd69</t>
  </si>
  <si>
    <t>20-jan-2020</t>
  </si>
  <si>
    <t>Alcohols, lanolin</t>
  </si>
  <si>
    <t>A complex combination of organic alcohols obtained by the hydrolysis of lanolin.</t>
  </si>
  <si>
    <t>232-430-1</t>
  </si>
  <si>
    <t>8027-33-6</t>
  </si>
  <si>
    <t>08-jul-2019</t>
  </si>
  <si>
    <t>https://echa.europa.eu/documents/10162/95c2591f-4c35-f201-7550-bba0bae7d5ed</t>
  </si>
  <si>
    <t>25-sep-2019</t>
  </si>
  <si>
    <t>Zinc bis[O,O-bis(2-ethylhexyl)] bis(dithiophosphate)</t>
  </si>
  <si>
    <t>224-235-5</t>
  </si>
  <si>
    <t>4259-15-8</t>
  </si>
  <si>
    <t>Pending</t>
  </si>
  <si>
    <t>Trade name: 3M(TM) NOVEC(TM) ENGINEERED FLUID HFE-7000</t>
  </si>
  <si>
    <t>484-450-7</t>
  </si>
  <si>
    <t>1610350-01-0</t>
  </si>
  <si>
    <t>11-feb-2019</t>
  </si>
  <si>
    <t>Tar acids, xylenol fraction</t>
  </si>
  <si>
    <t>The fraction of tar acids, rich in 2,4- and 2,5-dimethylphenol, recovered by distillation of low-temperature coal tar crude tar acids.</t>
  </si>
  <si>
    <t>284-895-5</t>
  </si>
  <si>
    <t>84989-06-0</t>
  </si>
  <si>
    <t>Reaction mass of 1,1,1,2,3,3‐hexafluoro‐3‐methoxy‐2‐(trifluoromethyl)propane and 1,1,1,2,2,3,3,4,4‐nonafluoro‐4‐methoxybutane</t>
  </si>
  <si>
    <t>422-270-2</t>
  </si>
  <si>
    <t>163702-08-7</t>
  </si>
  <si>
    <t>Phosphorodithioic acid, mixed O,O-bis(1,3-dimethylbutyl and iso-Pr) esters, zinc salts</t>
  </si>
  <si>
    <t>283-392-8</t>
  </si>
  <si>
    <t>84605-29-8</t>
  </si>
  <si>
    <t>Oligomerisation products of 3-isocyanatomethyl-3,5,5-trimethylcyclohexyl isocyanate, isocyanurate type</t>
  </si>
  <si>
    <t>931-312-3</t>
  </si>
  <si>
    <t>Furan, 2-ethoxy-3,3,4,4,5-pentafluorotetrahydro-2,5-bis[1,2,2,2-tetrafluoro-1-(trifluoromethyl)ethyl]-</t>
  </si>
  <si>
    <t>484-410-9</t>
  </si>
  <si>
    <t>920979-28-8</t>
  </si>
  <si>
    <t>Fatty acids, C18-unsatd., dimers, 2-ethylhexyl esters</t>
  </si>
  <si>
    <t>500-204-4</t>
  </si>
  <si>
    <t>68334-05-4</t>
  </si>
  <si>
    <t>Benzene, mono-C11-C13-branched alkyl derivatives</t>
  </si>
  <si>
    <t>810-801-4</t>
  </si>
  <si>
    <t>2-(2H-benzotriazol-2-yl)-4-(tert-butyl)-6-(sec-butyl)phenol</t>
  </si>
  <si>
    <t>01-feb-2012</t>
  </si>
  <si>
    <t>26-jun-2015</t>
  </si>
  <si>
    <t>2,4-di-tert-butyl-6-(5-chlorobenzotriazol-2-yl)phenol</t>
  </si>
  <si>
    <t>24-jun-2015</t>
  </si>
  <si>
    <t>2,2',6,6'-tetra-tert-butyl-4,4'-methylenediphenol</t>
  </si>
  <si>
    <t>204-279-1</t>
  </si>
  <si>
    <t>118-82-1</t>
  </si>
  <si>
    <t>01-jan-2012</t>
  </si>
  <si>
    <t>4,4'-methylenediphenyl diisocyanate</t>
  </si>
  <si>
    <t>202-966-0</t>
  </si>
  <si>
    <t>101-68-8</t>
  </si>
  <si>
    <t>19-dec-2018</t>
  </si>
  <si>
    <t>Outcome based on CoRAP substance evaluation</t>
  </si>
  <si>
    <t>28-jan-2019</t>
  </si>
  <si>
    <t>N,N'-bis(1,4-dimethylpentyl)-p-phenylenediamine</t>
  </si>
  <si>
    <t>221-375-9</t>
  </si>
  <si>
    <t>3081-14-9</t>
  </si>
  <si>
    <t>23-jul-2018</t>
  </si>
  <si>
    <t>24-jan-2019</t>
  </si>
  <si>
    <t>21-dec-2015</t>
  </si>
  <si>
    <t>601-499-3</t>
  </si>
  <si>
    <t>700-927-7</t>
  </si>
  <si>
    <t>2,4,6-trichloro-1,3,5-triazine</t>
  </si>
  <si>
    <t>203-614-9</t>
  </si>
  <si>
    <t>108-77-0</t>
  </si>
  <si>
    <t>30-nov-2018</t>
  </si>
  <si>
    <t>Bureau for Chemical Substances</t>
  </si>
  <si>
    <t>evaluation@chemikalia.gov.pl</t>
  </si>
  <si>
    <t>Reaction products of bis(4-methylpentan-2-yl)dithiophosphoric acid with phosphorus oxide, propylene oxide and amines, C12-14-alkyl (branched)</t>
  </si>
  <si>
    <t>931-384-6</t>
  </si>
  <si>
    <t>20-okt-2014</t>
  </si>
  <si>
    <t>22-jan-2019</t>
  </si>
  <si>
    <t>Methylcyclohexane</t>
  </si>
  <si>
    <t>203-624-3</t>
  </si>
  <si>
    <t>108-87-2</t>
  </si>
  <si>
    <t>08-apr-2017</t>
  </si>
  <si>
    <t>Diisotridecyl adipate</t>
  </si>
  <si>
    <t>247-660-8</t>
  </si>
  <si>
    <t>26401-35-4</t>
  </si>
  <si>
    <t>21-aug-2018</t>
  </si>
  <si>
    <t>Ammonium 2,3,3,3-tetrafluoro-2-(heptafluoropropoxy)propanoate</t>
  </si>
  <si>
    <t>700-242-3</t>
  </si>
  <si>
    <t>20-jan-2019</t>
  </si>
  <si>
    <t>vPvB (Article 57 e)</t>
  </si>
  <si>
    <t>22-apr-2016</t>
  </si>
  <si>
    <t>10-aug-2018</t>
  </si>
  <si>
    <t>Isoheptane</t>
  </si>
  <si>
    <t>250-610-8</t>
  </si>
  <si>
    <t>31394-54-4</t>
  </si>
  <si>
    <t>19-mrt-2015</t>
  </si>
  <si>
    <t>Latvian Environment, Geology and Meteorology Centre</t>
  </si>
  <si>
    <t>evaluation@lvgmc.lv</t>
  </si>
  <si>
    <t>11-jun-2018</t>
  </si>
  <si>
    <t>HDI oligomers, isocyanurate</t>
  </si>
  <si>
    <t>931-274-8</t>
  </si>
  <si>
    <t>18-sep-2015</t>
  </si>
  <si>
    <t>reaction mass of 1-(1,2,3,4,5,6,7,8-octahydro-2,3,8,8-tetramethyl-2-naphthyl)ethan-1-one and 1-(1,2,3,4,6,7,8,8a-octahydro-2,3,8,8-tetramethyl-2-naphthyl)ethan-1-one and 1-(1,2,3,5,6,7,8,8a-octahydro-2,3,8,8-tetramethyl-2-naphthyl)ethan-1-one</t>
  </si>
  <si>
    <t>05-jan-2018</t>
  </si>
  <si>
    <t>22-apr-2015</t>
  </si>
  <si>
    <t>31-mrt-2015</t>
  </si>
  <si>
    <t>15-dec-2017</t>
  </si>
  <si>
    <t>Perfluorononan-1-oic acid</t>
  </si>
  <si>
    <t>20-okt-2017</t>
  </si>
  <si>
    <t>https://echa.europa.eu/documents/10162/b72ea410-d651-ae1e-b1d3-6263d80a9dca</t>
  </si>
  <si>
    <t>09-nov-2017</t>
  </si>
  <si>
    <t>Dimantine</t>
  </si>
  <si>
    <t>204-694-8</t>
  </si>
  <si>
    <t>124-28-7</t>
  </si>
  <si>
    <t>29-aug-2012</t>
  </si>
  <si>
    <t>08-jun-2017</t>
  </si>
  <si>
    <t>https://echa.europa.eu/documents/10162/5e9ba1aa-50f3-17f2-8a06-f36ff52cfe91</t>
  </si>
  <si>
    <t>13-sep-2017</t>
  </si>
  <si>
    <t>1,3,5-tris(oxiranylmethyl)-1,3,5-triazine-2,4,6(1H,3H,5H)-trione</t>
  </si>
  <si>
    <t>02-feb-2017</t>
  </si>
  <si>
    <t>C16-(branched), C20-(branched) and C24-(branched)-alkanes</t>
  </si>
  <si>
    <t>700-992-1</t>
  </si>
  <si>
    <t>05-jan-2015</t>
  </si>
  <si>
    <t>Substance identifiers changed during process. Previously Alkanes, C16-20-iso-, EC 292-461-1, CAS  90622-59-6.</t>
  </si>
  <si>
    <t>20-dec-2016</t>
  </si>
  <si>
    <t>02-dec-2016</t>
  </si>
  <si>
    <t>https://echa.europa.eu/documents/10162/a5cb08e3-7909-c28d-8fbc-5f1e4f9cc377</t>
  </si>
  <si>
    <t>Substance information further defined during process</t>
  </si>
  <si>
    <t>19-dec-2016</t>
  </si>
  <si>
    <t>Ammonium perfluorohexane-1-sulphonate</t>
  </si>
  <si>
    <t>Tridecafluorohexanesulphonic acid, compound with 2,2'-iminodiethanol (1:1)</t>
  </si>
  <si>
    <t>Perfluorohexane-1-sulphonic acid</t>
  </si>
  <si>
    <t>Potassium perfluorohexane-1-sulphonate</t>
  </si>
  <si>
    <t>Reaction mass of 2-methylpent-2-ene and diisopropyl ether</t>
  </si>
  <si>
    <t>906-484-8</t>
  </si>
  <si>
    <t>07-okt-2016</t>
  </si>
  <si>
    <t>07-nov-2016</t>
  </si>
  <si>
    <t>O,O,O-triphenyl phosphorothioate</t>
  </si>
  <si>
    <t>209-909-9</t>
  </si>
  <si>
    <t>597-82-0</t>
  </si>
  <si>
    <t>09-sep-2016</t>
  </si>
  <si>
    <t>13-mei-2016</t>
  </si>
  <si>
    <t>https://echa.europa.eu/documents/10162/b71288dd-25d9-5f0a-5152-fb045335760e</t>
  </si>
  <si>
    <t>13-jun-2016</t>
  </si>
  <si>
    <t>α,α,α,2-tetrachlorotoluene</t>
  </si>
  <si>
    <t>218-377-7</t>
  </si>
  <si>
    <t>2136-89-2</t>
  </si>
  <si>
    <t>11-nov-2015</t>
  </si>
  <si>
    <t>Read-across with α,α,α,4-tetrachlorotoluene (EC 226-009-1). http://echa.europa.eu/documents/10162/421ba4e9-8a20-48f0-b31a-42167ca4c70d</t>
  </si>
  <si>
    <t>11-dec-2015</t>
  </si>
  <si>
    <t>2,2'-[(3,3'-dichloro[1,1'-biphenyl]-4,4'-diyl)bis(azo)]bis[N-(4-chloro-2,5-dimethoxyphenyl)-3-oxobutyramide]</t>
  </si>
  <si>
    <t>226-939-8</t>
  </si>
  <si>
    <t>5567-15-7</t>
  </si>
  <si>
    <t>30-nov-2015</t>
  </si>
  <si>
    <t>https://echa.europa.eu/documents/10162/4cc125fd-1481-9866-48ef-29fa7d1e0ffc</t>
  </si>
  <si>
    <t>α,α,α,4-tetrachlorotoluene</t>
  </si>
  <si>
    <t>226-009-1</t>
  </si>
  <si>
    <t>5216-25-1</t>
  </si>
  <si>
    <t>12-mrt-2013</t>
  </si>
  <si>
    <t>Assessed under the previous EU chemicals legislation: &amp;lt;a href=&amp;#34;/information-on-chemicals/pbt-vpvb-assessments-under-the-previous-eu-chemicals-legislation?search_criteria_name=%CE%B1%2C%CE%B1%2C%CE%B1%2C4-tetrachlorotoluene&amp;amp;search_criteria_ecnumber=226-009-1&amp;amp;search_criteria=%CE%B1%2C%CE%B1%2C%CE%B1%2C4-tetrachlorotoluene&amp;#34;&amp;gt;Read more&amp;lt;/a&amp;gt;</t>
  </si>
  <si>
    <t>21-mrt-2011</t>
  </si>
  <si>
    <t>23-mei-2017</t>
  </si>
  <si>
    <t>07-aug-2015</t>
  </si>
  <si>
    <t>(ethoxymethoxy)cyclododecane</t>
  </si>
  <si>
    <t>09-okt-2014</t>
  </si>
  <si>
    <t>https://echa.europa.eu/documents/10162/ecc84292-891a-254a-4672-c60fb607d35d</t>
  </si>
  <si>
    <t>o-(p-isocyanatobenzyl)phenyl isocyanate</t>
  </si>
  <si>
    <t>227-534-9</t>
  </si>
  <si>
    <t>5873-54-1</t>
  </si>
  <si>
    <t>12-jun-2015</t>
  </si>
  <si>
    <t>https://echa.europa.eu/documents/10162/281f1967-bfbb-c8fd-612a-ea218319b1a4</t>
  </si>
  <si>
    <t>21-jul-2015</t>
  </si>
  <si>
    <t>Tris(2-ethylhexyl) benzene-1,2,4-tricarboxylate</t>
  </si>
  <si>
    <t>222-020-0</t>
  </si>
  <si>
    <t>3319-31-1</t>
  </si>
  <si>
    <t>05-jun-2015</t>
  </si>
  <si>
    <t>Reaction products of acetic anhydride and 1,5,10-trimethyl-1,5,9-cyclodecatriene</t>
  </si>
  <si>
    <t>482-330-9</t>
  </si>
  <si>
    <t>144020-22-4</t>
  </si>
  <si>
    <t>03-okt-2013</t>
  </si>
  <si>
    <t>Reaction mass of (2S,5R)-2-tert-butyl-5-methyl-2-propyl-2,5-dihydrofuran and (2S,5S)-2-tert-butyl-5-methyl-2-propyl-2,5-dihydrofuran</t>
  </si>
  <si>
    <t>700-103-7</t>
  </si>
  <si>
    <t>N-(1,4-dimethylpentyl)-N'-phenylbenzene-1,4-diamine</t>
  </si>
  <si>
    <t>221-374-3</t>
  </si>
  <si>
    <t>3081-01-4</t>
  </si>
  <si>
    <t>Hexadec-1-ene</t>
  </si>
  <si>
    <t>211-105-8</t>
  </si>
  <si>
    <t>629-73-2</t>
  </si>
  <si>
    <t>Disodium 2,2'-([1,1'-biphenyl]-4,4'-diyldivinylene)bis(benzenesulphonate)</t>
  </si>
  <si>
    <t>248-421-0</t>
  </si>
  <si>
    <t>27344-41-8</t>
  </si>
  <si>
    <t>6,6'-di-tert-butyl-4,4'-thiodi-m-cresol</t>
  </si>
  <si>
    <t>202-525-2</t>
  </si>
  <si>
    <t>96-69-5</t>
  </si>
  <si>
    <t>3,7,11-trimethyldodeca-1,6,10-trien-3-ol,mixed isomers</t>
  </si>
  <si>
    <t>230-597-5</t>
  </si>
  <si>
    <t>7212-44-4</t>
  </si>
  <si>
    <t>21-feb-2012</t>
  </si>
  <si>
    <t>https://echa.europa.eu/documents/10162/e4098202-a753-6c1f-de04-af82fe6efffe</t>
  </si>
  <si>
    <t>20-apr-2015</t>
  </si>
  <si>
    <t>12-mei-2015</t>
  </si>
  <si>
    <t>Cooperation with Sweden. Substance ID changed during process. Initiated as Decanoic acid, nonadecafluoro- and its salts.</t>
  </si>
  <si>
    <t>04-mei-2015</t>
  </si>
  <si>
    <t>Benzene, C10-13-alkyl derivs.</t>
  </si>
  <si>
    <t>267-051-0</t>
  </si>
  <si>
    <t>67774-74-7</t>
  </si>
  <si>
    <t>[1,3(or 1,4)-phenylenebis(1-methylethylidene)]bis[tert-butyl] peroxide</t>
  </si>
  <si>
    <t>246-678-3</t>
  </si>
  <si>
    <t>25155-25-3</t>
  </si>
  <si>
    <t>01-apr-2015</t>
  </si>
  <si>
    <t>Tetrabromophthalic anhydride</t>
  </si>
  <si>
    <t>211-185-4</t>
  </si>
  <si>
    <t>632-79-1</t>
  </si>
  <si>
    <t>tert-dodecanethiol</t>
  </si>
  <si>
    <t>246-619-1</t>
  </si>
  <si>
    <t>25103-58-6</t>
  </si>
  <si>
    <t>28-apr-2014</t>
  </si>
  <si>
    <t>Rosin, maleated</t>
  </si>
  <si>
    <t>232-480-4</t>
  </si>
  <si>
    <t>8050-28-0</t>
  </si>
  <si>
    <t>30-mrt-2015</t>
  </si>
  <si>
    <t>https://echa.europa.eu/documents/10162/0ca562c7-4281-2281-2d94-0211af33fab4</t>
  </si>
  <si>
    <t>Rosin, hydrogenated</t>
  </si>
  <si>
    <t>266-041-3</t>
  </si>
  <si>
    <t>65997-06-0</t>
  </si>
  <si>
    <t>https://echa.europa.eu/documents/10162/5bb054c2-61fc-13cf-a123-d013c89db03c</t>
  </si>
  <si>
    <t>Rosin</t>
  </si>
  <si>
    <t>A complex combination derived from wood, especially pine wood. Composed primarily of resin acids and modified resin acids such as dimers and decarboxylated resin acids. Includes rosin stabilized by catalytic disproportionation.</t>
  </si>
  <si>
    <t>232-475-7</t>
  </si>
  <si>
    <t>8050-09-7</t>
  </si>
  <si>
    <t>https://echa.europa.eu/documents/10162/6d28ee2f-66c9-c6d0-6771-616b8cc773cd</t>
  </si>
  <si>
    <t>Retinyl propionate</t>
  </si>
  <si>
    <t>230-363-2</t>
  </si>
  <si>
    <t>7069-42-3</t>
  </si>
  <si>
    <t>https://echa.europa.eu/documents/10162/9c94713b-734d-df2e-44eb-1bfc52023e88</t>
  </si>
  <si>
    <t>Retinol</t>
  </si>
  <si>
    <t>200-683-7</t>
  </si>
  <si>
    <t>68-26-8</t>
  </si>
  <si>
    <t>https://echa.europa.eu/documents/10162/3d8ca430-982a-0129-6e06-f57a36b214eb</t>
  </si>
  <si>
    <t>Resin acids and Rosin acids, sodium salts</t>
  </si>
  <si>
    <t>263-144-5</t>
  </si>
  <si>
    <t>61790-51-0</t>
  </si>
  <si>
    <t>https://echa.europa.eu/documents/10162/0ee78ab1-cd77-5f02-925b-54328d40b259</t>
  </si>
  <si>
    <t>Resin acids and Rosin acids, hydrogenated, esters with pentaerythritol</t>
  </si>
  <si>
    <t>264-848-5</t>
  </si>
  <si>
    <t>64365-17-9</t>
  </si>
  <si>
    <t>Phenol, 4-methyl-, reaction products with dicyclopentadiene and isobutylene</t>
  </si>
  <si>
    <t>271-867-2</t>
  </si>
  <si>
    <t>68610-51-5</t>
  </si>
  <si>
    <t>Octocrilene</t>
  </si>
  <si>
    <t>228-250-8</t>
  </si>
  <si>
    <t>6197-30-4</t>
  </si>
  <si>
    <t>Isodecyl diphenyl phosphate</t>
  </si>
  <si>
    <t>249-828-6</t>
  </si>
  <si>
    <t>29761-21-5</t>
  </si>
  <si>
    <t>Ionone, methyl-</t>
  </si>
  <si>
    <t>22-dec-2016</t>
  </si>
  <si>
    <t>04-dec-2017</t>
  </si>
  <si>
    <t>https://echa.europa.eu/documents/10162/18c34f62-8afe-c709-6a5f-e7ed54e2621f</t>
  </si>
  <si>
    <t>Regarding the outcome of the PBT assessment, refer to RMOA conclusion document.</t>
  </si>
  <si>
    <t>14-mei-2018</t>
  </si>
  <si>
    <t>https://echa.europa.eu/documents/10162/a62f57b5-0702-2b9f-3c61-8ba3803a2327</t>
  </si>
  <si>
    <t>Ditolyl ether</t>
  </si>
  <si>
    <t>248-948-6</t>
  </si>
  <si>
    <t>28299-41-4</t>
  </si>
  <si>
    <t>Dichloro(dimethyl)silane</t>
  </si>
  <si>
    <t>200-901-0</t>
  </si>
  <si>
    <t>75-78-5</t>
  </si>
  <si>
    <t>02-dec-2014</t>
  </si>
  <si>
    <t>Ministry of Environment of the Czech Republic</t>
  </si>
  <si>
    <t>karel.blaha@mzp.cz</t>
  </si>
  <si>
    <t>Di-tert-butyl 3,3,5-trimethylcyclohexylidene diperoxide</t>
  </si>
  <si>
    <t>229-782-3</t>
  </si>
  <si>
    <t>6731-36-8</t>
  </si>
  <si>
    <t>20-jan-2012</t>
  </si>
  <si>
    <t>Decahydronaphthalene</t>
  </si>
  <si>
    <t>202-046-9</t>
  </si>
  <si>
    <t>91-17-8</t>
  </si>
  <si>
    <t>Creosote oil, acenaphthene fraction</t>
  </si>
  <si>
    <t>A complex combination of hydrocarbons produced by the distillation of coal tar and boiling in the range of approximately 240°C to 280°C (464°F to 536°F). Composed primarily of acenaphthene, naphthalene and alkyl naphthalene.</t>
  </si>
  <si>
    <t>292-605-3</t>
  </si>
  <si>
    <t>90640-84-9</t>
  </si>
  <si>
    <t>Cashew, nutshell liq.</t>
  </si>
  <si>
    <t>Extractives and their physically modified derivatives. Anacardium occidentale, Anacardiaceae.</t>
  </si>
  <si>
    <t>232-355-4</t>
  </si>
  <si>
    <t>8007-24-7</t>
  </si>
  <si>
    <t>Benzyltoluene</t>
  </si>
  <si>
    <t>248-654-8</t>
  </si>
  <si>
    <t>27776-01-8</t>
  </si>
  <si>
    <t>2-octyldodecan-1-ol</t>
  </si>
  <si>
    <t>226-242-9</t>
  </si>
  <si>
    <t>5333-42-6</t>
  </si>
  <si>
    <t>https://echa.europa.eu/documents/10162/43f83cf3-0187-cc70-7d42-31d92c8f7f0f</t>
  </si>
  <si>
    <t>2-hexyldecan-1-ol</t>
  </si>
  <si>
    <t>219-370-1</t>
  </si>
  <si>
    <t>2425-77-6</t>
  </si>
  <si>
    <t>2-ethylhexyl diphenyl phosphate</t>
  </si>
  <si>
    <t>214-987-2</t>
  </si>
  <si>
    <t>1241-94-7</t>
  </si>
  <si>
    <t>2-ethyl-4-(2,2,3-trimethyl-3-cyclopenten-1-yl)-2-buten-1-ol</t>
  </si>
  <si>
    <t>248-908-8</t>
  </si>
  <si>
    <t>2-(2H-Benzotriazol-2-yl)-6-(1-methyl-1-phenylethyl)-4-(1,1,3,3-tetramethylbutyl)phenol</t>
  </si>
  <si>
    <t>422-600-5</t>
  </si>
  <si>
    <t>73936-91-1</t>
  </si>
  <si>
    <t>10-nov-2014</t>
  </si>
  <si>
    <t>2-(2H-benzotriazol-2-yl)-4,6-bis(1-methyl-1-phenylethyl)phenol</t>
  </si>
  <si>
    <t>274-570-6</t>
  </si>
  <si>
    <t>70321-86-7</t>
  </si>
  <si>
    <t>2,6-di-tert-butylphenol</t>
  </si>
  <si>
    <t>204-884-0</t>
  </si>
  <si>
    <t>128-39-2</t>
  </si>
  <si>
    <t>https://echa.europa.eu/documents/10162/44bbcc6e-f654-678f-b9ab-196f3869bc2b</t>
  </si>
  <si>
    <t>2,5-Furandione, dihydro-, mono-C15-20-alkenyl derivs.</t>
  </si>
  <si>
    <t>272-221-2</t>
  </si>
  <si>
    <t>68784-12-3</t>
  </si>
  <si>
    <t>https://echa.europa.eu/documents/10162/f0119779-f181-50f7-956f-0324de642cf3</t>
  </si>
  <si>
    <t>2,4-di-tert-butylphenol</t>
  </si>
  <si>
    <t>202-532-0</t>
  </si>
  <si>
    <t>96-76-4</t>
  </si>
  <si>
    <t>https://echa.europa.eu/documents/10162/eecb8d77-488e-e898-0fef-3b791258d5c2</t>
  </si>
  <si>
    <t>2,4,6-triallyloxy-1,3,5-triazine</t>
  </si>
  <si>
    <t>202-936-7</t>
  </si>
  <si>
    <t>101-37-1</t>
  </si>
  <si>
    <t>1-[4-(1,1-dimethylethyl)phenyl]-3-(4-methoxyphenyl)propane-1,3-dione</t>
  </si>
  <si>
    <t>274-581-6</t>
  </si>
  <si>
    <t>70356-09-1</t>
  </si>
  <si>
    <t>1,1'-(methylenedi-4,1-phenylene)bis(3-butylurea)</t>
  </si>
  <si>
    <t>416-600-4</t>
  </si>
  <si>
    <t>List of substances subject to POPs Regulation</t>
  </si>
  <si>
    <t>https://echa.europa.eu/list-of-substances-subject-to-pops-regulation</t>
  </si>
  <si>
    <t>Export date: 19-Feb-2024 17:37:17</t>
  </si>
  <si>
    <t>Last updated 11-Aug-2023. Database contains 31 unique substances/entries.</t>
  </si>
  <si>
    <t>Date of inclusion in the POPs Regulation</t>
  </si>
  <si>
    <t>POPs Regulation History</t>
  </si>
  <si>
    <t>POPs Regulation Annex</t>
  </si>
  <si>
    <t>Endosulfan and its isomers</t>
  </si>
  <si>
    <t>19-Jun-2012</t>
  </si>
  <si>
    <t>&lt;a href="https://eur-lex.europa.eu/legal-content/EN/TXT/?uri=uriserv:OJ.L_.2012.159.01.0001.01.ENG&amp;toc=OJ:L:2012:159:TOC"&gt;Commission Regulation (EU) No 519/2012 of 19 June 2012 amending Regulation (EC) No 850/2004 as regards as Annex 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</si>
  <si>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Annex I, part A#Annex IV</t>
  </si>
  <si>
    <t>12-Nov-2020</t>
  </si>
  <si>
    <t>alpha-Endosulfan</t>
  </si>
  <si>
    <t>625-034-9</t>
  </si>
  <si>
    <t>959-98-8</t>
  </si>
  <si>
    <t>Endosulfan</t>
  </si>
  <si>
    <t>204-079-4</t>
  </si>
  <si>
    <t>115-29-7</t>
  </si>
  <si>
    <t>beta-Endosulfan</t>
  </si>
  <si>
    <t>625-635-6</t>
  </si>
  <si>
    <t>33213-65-9</t>
  </si>
  <si>
    <t>Heptabromodiphenyl ether (Group)</t>
  </si>
  <si>
    <t>24-Aug-2010</t>
  </si>
  <si>
    <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</si>
  <si>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Diphenyl ether, heptabromo derivative</t>
  </si>
  <si>
    <t>273-031-2</t>
  </si>
  <si>
    <t>68928-80-3</t>
  </si>
  <si>
    <t>01-Mär-2016</t>
  </si>
  <si>
    <t>&lt;a href="https://eur-lex.europa.eu/legal-content/EN/TXT/?uri=uriserv:OJ.L_.2016.055.01.0004.01.ENG&amp;toc=OJ:L:2016:055:TOC"&gt;Commission Regulation (EU) 2016/293 of 1 March 2016 amending Regulation (EC) No 850/2004 as regards as annex I&lt;/a&gt;#&lt;a href="https://eur-lex.europa.eu/legal-content/EN/TXT/?uri=uriserv:OJ.L_.2016.080.01.0017.01.ENG&amp;toc=OJ:L:2016:080:TOC"&gt;Commission Regulation (EU) 2016/460 of 30 March 2016 amending Annexes IV and V to Regulation (EC) No 850/2004&lt;/a&gt;#&lt;a href="https://eur-lex.europa.eu/legal-content/EN/TXT/?uri=uriserv:OJ.L_.2019.169.01.0045.01.ENG&amp;toc=OJ:L:2019:169:TOC"&gt;Regulation (EU) 2019/1021 of the European Parliament and of the Council of 20 June 2019 on persistent organic pollutants&lt;/a&gt;#&lt;a href="https://eur-lex.europa.eu/eli/reg/2022/2400/oj"&gt;Regulation (EU) 2022/2400 of the European Parliament and of the Council of 23 November 2022 amending Annexes IV and V to Regulation (EU) 2019/1021&lt;/a&gt;</t>
  </si>
  <si>
    <t>1,2,5,6,9,10-hexabromocyclodecane</t>
  </si>
  <si>
    <t>603-804-5</t>
  </si>
  <si>
    <t>603-801-9</t>
  </si>
  <si>
    <t>603-802-4</t>
  </si>
  <si>
    <t>Hexabromodiphenyl ether (group)</t>
  </si>
  <si>
    <t>Diphenyl ether, hexabromo derivative</t>
  </si>
  <si>
    <t>253-058-6</t>
  </si>
  <si>
    <t>36483-60-0</t>
  </si>
  <si>
    <t>1,2,3-tribromo-4-(2,4,5-tribromophenoxy)benzene</t>
  </si>
  <si>
    <t>621-550-3</t>
  </si>
  <si>
    <t>182677-30-1</t>
  </si>
  <si>
    <t>Hexachlorocyclohexanes, including lindane</t>
  </si>
  <si>
    <t>29-Apr-2004</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</si>
  <si>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</si>
  <si>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γ-HCH or γ-BHC</t>
  </si>
  <si>
    <t>200-401-2</t>
  </si>
  <si>
    <t>58-89-9</t>
  </si>
  <si>
    <t>BHC or HCH</t>
  </si>
  <si>
    <t>210-168-9</t>
  </si>
  <si>
    <t>608-73-1</t>
  </si>
  <si>
    <t>(1α,2β,3α,4β,5α,6β)-1,2,3,4,5,6-hexachlorocyclohexane</t>
  </si>
  <si>
    <t>206-271-3</t>
  </si>
  <si>
    <t>319-85-7</t>
  </si>
  <si>
    <t>(1α,2α,3β,4α,5β,6β)-1,2,3,4,5,6-hexachlorocyclohexane</t>
  </si>
  <si>
    <t>206-270-8</t>
  </si>
  <si>
    <t>319-84-6</t>
  </si>
  <si>
    <t>Pentabromodiphenyl ether (group)</t>
  </si>
  <si>
    <t>Diphenyl ether, pentabromo derivative</t>
  </si>
  <si>
    <t>251-084-2</t>
  </si>
  <si>
    <t>32534-81-9</t>
  </si>
  <si>
    <t>1,3,5-tribromo-2-(3,4-dibromophenoxy)benzene</t>
  </si>
  <si>
    <t>620-889-4</t>
  </si>
  <si>
    <t>189084-66-0</t>
  </si>
  <si>
    <t>1,2,3-tribromo-4-(2,4-dibromophenoxy)benzene</t>
  </si>
  <si>
    <t>621-547-7</t>
  </si>
  <si>
    <t>182346-21-0</t>
  </si>
  <si>
    <t>Pentachlorophenol and its salts and esters</t>
  </si>
  <si>
    <t>20-Jun-2019</t>
  </si>
  <si>
    <t>&lt;a href="https://eur-lex.europa.eu/legal-content/EN/TXT/?uri=uriserv:OJ.L_.2019.109.01.0006.01.ENG&amp;toc=OJ:L:2019:109:TOC"&gt;Commission Regulation (EU) 2019/636 of 23 April 2019 amending Annexes IV and V to Regulation (EC) No 850/2004&lt;/a&gt;#&lt;a href="https://eur-lex.europa.eu/legal-content/EN/TXT/?uri=uriserv:OJ.L_.2019.169.01.0045.01.ENG&amp;toc=OJ:L:2019:169:TOC"&gt;Regulation (EU) 2019/1021 of the European Parliament and of the Council of 20 June 2019 on persistent organic pollutants&lt;/a&gt;#&lt;a href="https://eur-lex.europa.eu/eli/reg_del/2021/277/oj"&gt;Commission Delegated Regulation (EU) 2021/277 of 16 December 2020 amending Annex I to Regulation (EU) 2019/1021&lt;/a&gt;#&lt;a href="http://data.europa.eu/eli/reg/2022/2400/oj"&gt;Regulation (EU) 2022/2400 of the European Parliament and of the Council of 23 November 2022 amending Annexes IV and V to Regulation (EU) 2019/1021&lt;/a&gt;</t>
  </si>
  <si>
    <t>Annex I, part A</t>
  </si>
  <si>
    <t>Acetic acid, 2,2-dichloro-, 2,3,4,5,6-pentachlorophenyl ester</t>
  </si>
  <si>
    <t>19745-69-8</t>
  </si>
  <si>
    <t>Carbonic acid, 1,1-dimethylethyl pentachlorophenyl ester</t>
  </si>
  <si>
    <t>677-958-7</t>
  </si>
  <si>
    <t>18942-25-1</t>
  </si>
  <si>
    <t>Acetic acid, 2,2,2-trichloro-, 2,3,4,5,6-pentachlorophenyl ester</t>
  </si>
  <si>
    <t>2879-60-9</t>
  </si>
  <si>
    <t>Zinc bis(pentachlorophenolate)</t>
  </si>
  <si>
    <t>220-847-1</t>
  </si>
  <si>
    <t>2917-32-0</t>
  </si>
  <si>
    <t>Pentachlorophenyl laurate</t>
  </si>
  <si>
    <t>223-220-0</t>
  </si>
  <si>
    <t>3772-94-9</t>
  </si>
  <si>
    <t>Potassium pentachlorophenolate</t>
  </si>
  <si>
    <t>231-911-3</t>
  </si>
  <si>
    <t>7778-73-6</t>
  </si>
  <si>
    <t>N2-benzyl pentachlorophenyl N2-carboxy-L-(2-aminoglutaramate)</t>
  </si>
  <si>
    <t>237-155-0</t>
  </si>
  <si>
    <t>13673-51-3</t>
  </si>
  <si>
    <t>Perchlorophenyl N-(benzyloxycarbonyl)-L-isoleucinate</t>
  </si>
  <si>
    <t>237-156-6</t>
  </si>
  <si>
    <t>13673-53-5</t>
  </si>
  <si>
    <t>Perchlorophenyl S-benzyl-N-(benzyloxycarbonyl)-L-cysteinate</t>
  </si>
  <si>
    <t>237-157-1</t>
  </si>
  <si>
    <t>13673-54-6</t>
  </si>
  <si>
    <t>Pentachlorophenol esters</t>
  </si>
  <si>
    <t>Pentachlorophenol salts</t>
  </si>
  <si>
    <t>Pentachlorophenol</t>
  </si>
  <si>
    <t>201-778-6</t>
  </si>
  <si>
    <t>87-86-5</t>
  </si>
  <si>
    <t>Sodium pentachlorophenolate</t>
  </si>
  <si>
    <t>205-025-2</t>
  </si>
  <si>
    <t>131-52-2</t>
  </si>
  <si>
    <t>Pentachlorophenyl N-[[(4-methoxyphenyl)methoxy]carbonyl]-L-serinate</t>
  </si>
  <si>
    <t>245-508-5</t>
  </si>
  <si>
    <t>23234-97-1</t>
  </si>
  <si>
    <t>Perchlorophenyl 5-oxo-L-prolinate</t>
  </si>
  <si>
    <t>249-360-2</t>
  </si>
  <si>
    <t>28990-85-4</t>
  </si>
  <si>
    <t>Perfluorohexane-1-sulphonic acid, its salts and related substances</t>
  </si>
  <si>
    <t>29-Dez-2022</t>
  </si>
  <si>
    <t>&lt;a href="http://data.europa.eu/eli/reg/2022/2400/oj"&gt;Regulation (EU) 2022/2400 of the European Parliament and of the Council of 23 November 2022 amending Annexes IV and V to Regulation (EU) 2019/1021&lt;/a&gt;#&lt;a href="http://data.europa.eu/eli/reg_del/2023/1608/oj"&gt;Commission Delegated Regulation (EU) 2023/1608 of 30 May 2023 amending Annex I to Regulation (EU) 2019/1021 as regards the listing of perfluorohexane sulfonic acid (PFHxS), its salts and PFHxS-related compounds&lt;/a&gt;</t>
  </si>
  <si>
    <t>23-Jan-2023</t>
  </si>
  <si>
    <t>Perfluorooctane sulfonates (PFOS) C8F17SO2X (X = OH, Metal salt (O-M+), halide, amide, and other derivatives including polymers)</t>
  </si>
  <si>
    <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href="https://eur-lex.europa.eu/eli/reg_del/2020/1203/oj"&gt;Commission Delegated Regulation (EU) 2020/1203 of 9 June 2020 amending Annex I to Regulation (EU) 2019/1021 of the European Parliament and of the Council as regards the entry for perfluorooctane sulfonic acid and its derivatives (PFOS)&lt;/a&gt;</t>
  </si>
  <si>
    <t>perfluorooctanoic acid (PFOA), its salts and PFOA-related substances</t>
  </si>
  <si>
    <t>15-Jun-2020</t>
  </si>
  <si>
    <t>&lt;a href="https://eur-lex.europa.eu/eli/reg_del/2020/784/oj"&gt;Commission Delegated Regulation (EU) 2020/784 of 8 April 2020 amending Annex I to Regulation (EU) 2019/1021 of the European Parliament and of the Council as regards the listing of perfluorooctanoic acid (PFOA), its salts and PFOA-related compounds&lt;/a&gt;#&lt;a href="https://eur-lex.europa.eu/legal-content/EN/TXT/?uri=uriserv:OJ.L_.2020.220.01.0011.01.ENG&amp;toc=OJ:L:2020:220:TOC"&gt;Corrigendum to Commission Delegated Regulation (EU) 2020/784 of 8 April 2020 amending Annex I to Regulation (EU) 2019/1021&lt;/a&gt;#&lt;a href="https://eur-lex.europa.eu/eli/reg_del/2021/115/oj"&gt;Commission Delegated Regulation (EU) 2021/115 of 27 November 2020 amending Annex I to Regulation (EU) 2019/1021&lt;/a&gt;#&lt;a href="http://data.europa.eu/eli/reg/2022/2400/oj"&gt;Regulation (EU) 2022/2400 of the European Parliament and of the Council of 23 November 2022 amending Annexes IV and V to Regulation (EU) 2019/1021&lt;/a&gt;#&lt;a href="http://data.europa.eu/eli/reg_del/2023/866/oj"&gt;Commission Delegated Regulation (EU) 2023/866 of 24 February 2023 amending Regulation (EU) 2019/1021&lt;/a&gt;</t>
  </si>
  <si>
    <t>3,4-bis[(2,2,3,3,4,4,5,5,6,6,7,7,8,8,8-pentadecafluoro-1-oxooctyl)amino]benzenesulphonyl chloride</t>
  </si>
  <si>
    <t>246-083-9</t>
  </si>
  <si>
    <t>24216-05-5</t>
  </si>
  <si>
    <t>3,3,4,4,5,5,6,6,7,7,8,8,9,9,10,10,10-heptadecafluorodecyl acrylate</t>
  </si>
  <si>
    <t>248-722-7</t>
  </si>
  <si>
    <t>27905-45-9</t>
  </si>
  <si>
    <t>1,1,1,2,2,3,3,4,4,5,5,6,6,7,7,8,8,9,9,10,10,11,11,12,12-pentacosafluoro-14-iodotetradecane</t>
  </si>
  <si>
    <t>250-014-8</t>
  </si>
  <si>
    <t>30046-31-2</t>
  </si>
  <si>
    <t>3,3,4,4,5,5,6,6,7,7,8,8,9,9,10,10,11,11,12,12,12-henicosafluorododecene</t>
  </si>
  <si>
    <t>250-173-3</t>
  </si>
  <si>
    <t>30389-25-4</t>
  </si>
  <si>
    <t>Perfluorooctanoic anhydride</t>
  </si>
  <si>
    <t>251-543-7</t>
  </si>
  <si>
    <t>33496-48-9</t>
  </si>
  <si>
    <t>2-carboxyethylbis(2-hydroxyethyl)-3-[(2,2,3,3,4,4,5,5,6,6,7,7,8,8,8-pentadecafluoro-1-oxooctyl)amino]propylammonium hydroxide</t>
  </si>
  <si>
    <t>254-338-0</t>
  </si>
  <si>
    <t>39186-68-0</t>
  </si>
  <si>
    <t>3,3,4,4,5,5,6,6,7,7,8,8,9,9,10,10,11,11,12,12,13,13,14,14,14-pentacosafluorotetradecanol</t>
  </si>
  <si>
    <t>254-373-1</t>
  </si>
  <si>
    <t>39239-77-5</t>
  </si>
  <si>
    <t>N-[3-[bis(2-hydroxyethyl)amino]propyl]-2,2,3,3,4,4,5,5,6,6,7,7,8,8,8-pentadecafluorooctanamide</t>
  </si>
  <si>
    <t>255-327-3</t>
  </si>
  <si>
    <t>41358-63-8</t>
  </si>
  <si>
    <t>3,3,4,4,5,5,6,6,7,7,8,8,9,9,10,10,11,11,12,12,12-henicosafluorododecyl dihydrogen phosphate</t>
  </si>
  <si>
    <t>260-900-6</t>
  </si>
  <si>
    <t>57678-05-4</t>
  </si>
  <si>
    <t>3,3,4,4,5,5,6,6,7,7,8,8,9,9,10,10,11,11,12,12,13,13,14,14,15,15,16,16,16-nonacosafluorohexadecanol</t>
  </si>
  <si>
    <t>262-382-7</t>
  </si>
  <si>
    <t>60699-51-6</t>
  </si>
  <si>
    <t>4,4,5,5,6,6,7,7,8,8,9,9,10,10,11,11,12,13,13,13-icosafluoro-2-hydroxy-12-(trifluoromethyl)tridecyl dihydrogen phosphate</t>
  </si>
  <si>
    <t>264-076-9</t>
  </si>
  <si>
    <t>63295-27-2</t>
  </si>
  <si>
    <t>Heptadecafluoro-1-[(2,2,3,3,4,4,5,5,6,6,7,7,8,8,8-pentadecafluorooctyl)oxy]nonene</t>
  </si>
  <si>
    <t>281-728-8</t>
  </si>
  <si>
    <t>84029-60-7</t>
  </si>
  <si>
    <t>4,4,5,5,6,6,7,7,8,8,9,9,10,10,11,11,12,12,13,13,14,15,15,15-tetracosafluoro-2-hydroxy-14-(trifluoromethyl)pentadecyl dihydrogen phosphate</t>
  </si>
  <si>
    <t>264-077-4</t>
  </si>
  <si>
    <t>63295-28-3</t>
  </si>
  <si>
    <t>4,4,5,5,6,6,7,7,8,8,9,9,10,10,11,11,12,12,13,13,14,14,15,15,16,17,17,17-octacosafluoro-2-hydroxy-16-(trifluoromethyl)heptadecyl dihydrogen phosphate</t>
  </si>
  <si>
    <t>264-079-5</t>
  </si>
  <si>
    <t>63295-29-4</t>
  </si>
  <si>
    <t>1,1,1,2,2,3,3,4,4,5,5,6,6,7,7,8,8,9,9,10,10,11,11,12,12,13,13,14,14-nonacosafluoro-16-iodohexadecane</t>
  </si>
  <si>
    <t>265-800-6</t>
  </si>
  <si>
    <t>65510-55-6</t>
  </si>
  <si>
    <t>1,1,1,2,2,3,3,4,4,5,5,6,6,7,7,8,8,9,9-nonadecafluoro-11-iodoundecane</t>
  </si>
  <si>
    <t>265-801-1</t>
  </si>
  <si>
    <t>65510-56-7</t>
  </si>
  <si>
    <t>Chromium(3+) perfluorooctanoate</t>
  </si>
  <si>
    <t>268-824-5</t>
  </si>
  <si>
    <t>68141-02-6</t>
  </si>
  <si>
    <t>Propanamide, 3-[(γ-ω-perfluoro-C4-10-alkyl)thio] derivs.</t>
  </si>
  <si>
    <t>269-095-6</t>
  </si>
  <si>
    <t>68187-42-8</t>
  </si>
  <si>
    <t>Alkyl iodides, C4-20, γ-ω-perfluoro</t>
  </si>
  <si>
    <t>269-141-5</t>
  </si>
  <si>
    <t>68188-12-5</t>
  </si>
  <si>
    <t>Fatty acids, C7-13, perfluoro</t>
  </si>
  <si>
    <t>269-801-2</t>
  </si>
  <si>
    <t>68333-92-6</t>
  </si>
  <si>
    <t>Phosphinic acid, bis(perfluoro-C6-12-alkyl) derivs.</t>
  </si>
  <si>
    <t>270-206-5</t>
  </si>
  <si>
    <t>68412-69-1</t>
  </si>
  <si>
    <t>1-(carboxylatomethyl)-1-(2-hydroxyethyl)-4-(2,2,3,3,4,4,5,5,6,6,7,7,8,8,9,9,10,10,10-nonadecafluoro-1-oxodecyl)piperazinium</t>
  </si>
  <si>
    <t>275-354-4</t>
  </si>
  <si>
    <t>71356-38-2</t>
  </si>
  <si>
    <t>Carboxylic acids, C7-13, perfluoro, ammonium salts</t>
  </si>
  <si>
    <t>277-138-5</t>
  </si>
  <si>
    <t>72968-38-8</t>
  </si>
  <si>
    <t>3,3,4,4,5,5,6,6,7,7,8,8,9,9,10,10,11,12,12,12-icosafluoro-11-(trifluoromethyl)dodecyl methacrylate</t>
  </si>
  <si>
    <t>277-789-5</t>
  </si>
  <si>
    <t>74256-14-7</t>
  </si>
  <si>
    <t>3,3,4,4,5,5,6,6,7,7,8,8,9,9,10,10,11,11,12,12,13,14,14,14-tetracosafluoro-13-(trifluoromethyl)tetradecyl methacrylate</t>
  </si>
  <si>
    <t>277-790-0</t>
  </si>
  <si>
    <t>74256-15-8</t>
  </si>
  <si>
    <t>Carbamic acid, [2-(sulfothio)ethyl]-, C-(γ-ω-perfluoro-C6-9-alkyl) esters, monosodium salts</t>
  </si>
  <si>
    <t>305-913-0</t>
  </si>
  <si>
    <t>95370-51-7</t>
  </si>
  <si>
    <t>Butanoic acid, 3,3,4,4,4-pentafluoro-2-[1,2,2,2-tetrafluoro-1-(trifluoromethyl)ethyl]-2-(trifluoromethyl)-;Butanoic acid, 3,3,4,4,4-pentafluoro-2-[1,2,2,2-tetrafluoro-1-(trifluoromethyl)ethyl]-2-(trifluoromethyl)-</t>
  </si>
  <si>
    <t>1882109-59-2</t>
  </si>
  <si>
    <t>Hexanoic acid, 2,2,4,4,5,5,6,6,6-nonafluoro-3,3-bis(trifluoromethyl)-;Hexanoic acid, 2,2,4,4,5,5,6,6,6-nonafluoro-3,3-bis(trifluoromethyl)-</t>
  </si>
  <si>
    <t>1812247-20-3</t>
  </si>
  <si>
    <t>Hexanoic acid, 2,3,4,4,5,5,6,6,6-nonafluoro-2,3-bis(trifluoromethyl)-;Hexanoic acid, 2,3,4,4,5,5,6,6,6-nonafluoro-2,3-bis(trifluoromethyl)-</t>
  </si>
  <si>
    <t>1812247-18-9</t>
  </si>
  <si>
    <t>Hexanoic acid, 2,2,3,3,4,5,6,6,6-nonafluoro-4,5-bis(trifluoromethyl)-;Hexanoic acid, 2,2,3,3,4,5,6,6,6-nonafluoro-4,5-bis(trifluoromethyl)-</t>
  </si>
  <si>
    <t>1144512-36-6</t>
  </si>
  <si>
    <t>Hexanoic acid, 2,2,3,3,4,4,6,6,6-nonafluoro-5,5-bis(trifluoromethyl)-;Hexanoic acid, 2,2,3,3,4,4,6,6,6-nonafluoro-5,5-bis(trifluoromethyl)-</t>
  </si>
  <si>
    <t>1144512-34-4</t>
  </si>
  <si>
    <t>Heptanoic acid, 2,2,3,3,4,4,5,6,6,7,7,7-dodecafluoro-5-(trifluoromethyl)-;Heptanoic acid, 2,2,3,3,4,4,5,6,6,7,7,7-dodecafluoro-5-(trifluoromethyl)-</t>
  </si>
  <si>
    <t>909009-42-3</t>
  </si>
  <si>
    <t>Heptanoic acid, 2,3,3,4,4,5,5,6,6,7,7,7-dodecafluoro-2-(trifluoromethyl)-;Heptanoic acid, 2,3,3,4,4,5,5,6,6,7,7,7-dodecafluoro-2-(trifluoromethyl)-</t>
  </si>
  <si>
    <t>207678-51-1</t>
  </si>
  <si>
    <t>Hexanoic acid, 2,3,3,4,4,5,5,6,6,6-decafluoro-2-(1,1,2,2,2-pentafluoroethyl)-;Hexanoic acid, 2,3,3,4,4,5,5,6,6,6-decafluoro-2-(1,1,2,2,2-pentafluoroethyl)-</t>
  </si>
  <si>
    <t>35605-76-6</t>
  </si>
  <si>
    <t>Ethanaminium, N,N,N-triethyl-, 2,2,3,3,4,4,5,5,6,6,7,7,8,8,8-pentadecafluorooctanoate (1:1);Ethanaminium, N,N,N-triethyl-, 2,2,3,3,4,4,5,5,6,6,7,7,8,8,8-pentadecafluorooctanoate (1:1)</t>
  </si>
  <si>
    <t>98241-25-9</t>
  </si>
  <si>
    <t>Decanoic acid, 3,3,4,4,5,5,6,6,7,7,8,8,9,9,10,10,10-heptadecafluoro-;Decanoic acid, 3,3,4,4,5,5,6,6,7,7,8,8,9,9,10,10,10-heptadecafluoro-</t>
  </si>
  <si>
    <t>27854-31-5</t>
  </si>
  <si>
    <t>2-Decenoic acid, 3,4,4,5,5,6,6,7,7,8,8,9,9,10,10,10-hexadecafluoro-;2-Decenoic acid, 3,4,4,5,5,6,6,7,7,8,8,9,9,10,10,10-hexadecafluoro-</t>
  </si>
  <si>
    <t>70887-84-2</t>
  </si>
  <si>
    <t>1-Decanol, 3,3,4,4,5,5,6,6,7,7,8,8,9,9,10,10,10-heptadecafluoro-, 1-(dihydrogen phosphate);1-Decanol, 3,3,4,4,5,5,6,6,7,7,8,8,9,9,10,10,10-heptadecafluoro-, 1-(dihydrogen phosphate)</t>
  </si>
  <si>
    <t>57678-03-2</t>
  </si>
  <si>
    <t>Hexanoic acid, 2,3,3,4,4,5,6,6,6-nonafluoro-2,5-bis(trifluoromethyl)-;Hexanoic acid, 2,3,3,4,4,5,6,6,6-nonafluoro-2,5-bis(trifluoromethyl)-</t>
  </si>
  <si>
    <t>1882109-80-9</t>
  </si>
  <si>
    <t>1-Propanaminium,N,N,N-trimethyl-3- [(2,2,3,3,4,4,5,5,6,6,7,7,8,8,8-pentadecafluoro-1-oxooctyl) amino]-, chloride (1:1);1-Propanaminium,N,N,N-trimethyl-3- [(2,2,3,3,4,4,5,5,6,6,7,7,8,8,8-pentadecafluoro-1-oxooctyl) amino]-, chloride (1:1)</t>
  </si>
  <si>
    <t>53517-98-9</t>
  </si>
  <si>
    <t>1-Propanesulfonic acid,3-[ethyl (2,2,3,3,4,4,5,5,6,6,7,7,8,8,8-pentadecafluoro-1-oxooctyl)amino]-,sodium salt (1:1);1-Propanesulfonic acid,3-[ethyl (2,2,3,3,4,4,5,5,6,6,7,7,8,8,8-pentadecafluoro-1-oxooctyl)amino]-,sodium salt (1:1)</t>
  </si>
  <si>
    <t>89685-61-0</t>
  </si>
  <si>
    <t>Phosphine, tris[4-(3,3,4,4,5,5,6,6,7,7,8,8,9,9,10,10,10-heptadecafluorodecyl)phenyl]-;Phosphine, tris[4-(3,3,4,4,5,5,6,6,7,7,8,8,9,9,10,10,10-heptadecafluorodecyl)phenyl]-</t>
  </si>
  <si>
    <t>325459-92-5</t>
  </si>
  <si>
    <t>Palladium, dichlorobis[tris[4-(3,3,4,4,5,5,6,6,7,7,8,8,9,9,10,10,10-heptadecafluorodecyl)phenyl]phosphine-κP]-;Palladium, dichlorobis[tris[4-(3,3,4,4,5,5,6,6,7,7,8,8,9,9,10,10,10-heptadecafluorodecyl)phenyl]phosphine-κP]-</t>
  </si>
  <si>
    <t>326475-46-1</t>
  </si>
  <si>
    <t>Butanoic acid, 3,3,4,4,4-pentafluoro-2,2-bis(1,1,2,2,2-pentafluoroethyl)-;Butanoic acid, 3,3,4,4,4-pentafluoro-2,2-bis(1,1,2,2,2-pentafluoroethyl)-</t>
  </si>
  <si>
    <t>1882109-58-1</t>
  </si>
  <si>
    <t>Hexanoic acid, 2,3,3,4,5,5,6,6,6-nonafluoro-2,4-bis(trifluoromethyl)-;Hexanoic acid, 2,3,3,4,5,5,6,6,6-nonafluoro-2,4-bis(trifluoromethyl)-</t>
  </si>
  <si>
    <t>1812247-19-0</t>
  </si>
  <si>
    <t>Hexanoic acid, 3,3,4,4,5,5,6,6,6-nonafluoro-2,2-bis(trifluoromethyl)-;Hexanoic acid, 3,3,4,4,5,5,6,6,6-nonafluoro-2,2-bis(trifluoromethyl)-</t>
  </si>
  <si>
    <t>1812247-17-8</t>
  </si>
  <si>
    <t>Hexanoic acid, 2,2,3,3,5,5,6,6,6-nonafluoro-4,4-bis(trifluoromethyl)-;Hexanoic acid, 2,2,3,3,5,5,6,6,6-nonafluoro-4,4-bis(trifluoromethyl)-</t>
  </si>
  <si>
    <t>1192593-79-5</t>
  </si>
  <si>
    <t>Hexanoic acid, 2,2,3,4,4,5,6,6,6-nonafluoro-3,5-bis(trifluoromethyl)-;Hexanoic acid, 2,2,3,4,4,5,6,6,6-nonafluoro-3,5-bis(trifluoromethyl)-</t>
  </si>
  <si>
    <t>1144512-35-5</t>
  </si>
  <si>
    <t>Heptanoic acid, 2,2,3,3,4,5,5,6,6,7,7,7-dodecafluoro-4-(trifluoromethyl)-;Heptanoic acid, 2,2,3,3,4,5,5,6,6,7,7,7-dodecafluoro-4-(trifluoromethyl)-</t>
  </si>
  <si>
    <t>1144512-18-4</t>
  </si>
  <si>
    <t>Heptanoic acid, 2,2,3,4,4,5,5,6,6,7,7,7-dodecafluoro-3-(trifluoromethyl)-;Heptanoic acid, 2,2,3,4,4,5,5,6,6,7,7,7-dodecafluoro-3-(trifluoromethyl)-</t>
  </si>
  <si>
    <t>705240-04-6</t>
  </si>
  <si>
    <t>Isooctanoic acid, pentadecafluoro-;Isooctanoic acid, pentadecafluoro-</t>
  </si>
  <si>
    <t>123116-17-6</t>
  </si>
  <si>
    <t>Heptanoic acid, 2,2,3,3,4,4,5,5,6,7,7,7-dodecafluoro-6-(trifluoromethyl)-;Heptanoic acid, 2,2,3,3,4,4,5,5,6,7,7,7-dodecafluoro-6-(trifluoromethyl)-</t>
  </si>
  <si>
    <t>15166-06-0</t>
  </si>
  <si>
    <t>Octadecanoic acid, 3,3,4,4,5,5,6,6,7,7,8,8,9,9,10,10,10-heptadecafluorodecyl ester;Octadecanoic acid, 3,3,4,4,5,5,6,6,7,7,8,8,9,9,10,10,10-heptadecafluorodecyl ester</t>
  </si>
  <si>
    <t>99955-83-6</t>
  </si>
  <si>
    <t>Pentanedioic acid, 3-[2-[(3,3,4,4,5,5,6,6,7,7,8,8,9,9,10,10,10-heptadecafluorodecyl)oxy]-2-oxoethyl]-3-hydroxy-, 1,5-bis(3,3,4,4,5,5,6,6,7,7,8,8,9,9,10,10,10-heptadecafluorodecyl) ester;Pentanedioic acid, 3-[2-[(3,3,4,4,5,5,6,6,7,7,8,8,9,9,10,10,10-heptadecafluorodecyl)oxy]-2-oxoethyl]-3-hydroxy-, 1,5-bis(3,3,4,4,5,5,6,6,7,7,8,8,9,9,10,10,10-heptadecafluorodecyl) ester</t>
  </si>
  <si>
    <t>302911-86-0</t>
  </si>
  <si>
    <t>1,3-Propanediol, 2,2-bis[[(γ-ω-perfluoro-C4–10-alkyl)thio]methyl] derivatives, phosphates, ammonium salts</t>
  </si>
  <si>
    <t>148240-85-1</t>
  </si>
  <si>
    <t>1,3-Propanediol, 2,2-bis[[(γ-ω-perfluoro-C6–12-alkyl)thio]methyl] derivatives, phosphates, ammonium salts</t>
  </si>
  <si>
    <t>148240-87-3</t>
  </si>
  <si>
    <t>1,3-Propanediol, 2,2-bis[[(γ-ω-perfluoro-C10-20-alkyl)thio]methyl] derivs., phosphates, ammonium salts;1,3-Propanediol, 2,2-bis[[(γ-ω-perfluoro-C10-20-alkyl)thio]methyl] derivs., phosphates, ammonium salts</t>
  </si>
  <si>
    <t>148240-89-5</t>
  </si>
  <si>
    <t>Oxirane, methyl-, polymer with oxirane, mono[2-hydroxy-3-[( γ-ω-perfluoro-C8-20-alkyl)thio]propyl] ethers</t>
  </si>
  <si>
    <t>183146-60-3</t>
  </si>
  <si>
    <t>Pentanoic acid, 4,4-bis[(γ-ω-perfluoro-C8-20-alkyl)thio]derivs., compds. with diethanolamine</t>
  </si>
  <si>
    <t>71608-61-2</t>
  </si>
  <si>
    <t>2-Propenoic acid, 2-methyl-, C10-16-alkyl esters, polymers with 2-hydroxyethyl methacrylate, Me methacrylate and γ-ω-perfluoro-C8-14-alkyl acrylate;2-Propenoic acid, 2-methyl-, C10-16-alkyl esters, polymers with 2-hydroxyethyl methacrylate, Me methacrylate and γ-ω-perfluoro-C8-14-alkyl acrylate</t>
  </si>
  <si>
    <t>129783-45-5</t>
  </si>
  <si>
    <t>2-Propenoic acid, dodecyl ester, polymers with Bu (1-oxo-2-propenyl)carbamate and γ-ω-perfluoro-C8-14-alkyl acrylate;2-Propenoic acid, dodecyl ester, polymers with Bu (1-oxo-2-propenyl)carbamate and γ-ω-perfluoro-C8-14-alkyl acrylate</t>
  </si>
  <si>
    <t>144031-01-6</t>
  </si>
  <si>
    <t>2-Propenoic acid, 3,3,4,4,5,5,6,6,7,7,8,8,9,9,10,10,10-heptadecafluorodecyl ester, homopolymer;2-Propenoic acid, 3,3,4,4,5,5,6,6,7,7,8,8,9,9,10,10,10-heptadecafluorodecyl ester, homopolymer;2-Propenoic acid, 3,3,4,4,5,5,6,6,7,7,8,8,9,9,10,10,10-heptadecafluorodecyl ester, homopolymer;2-Propenoic acid, 3,3,4,4,5,5,6,6,7,7,8,8,9,9,10,10,10-heptadecafluorodecyl ester, homopolymer</t>
  </si>
  <si>
    <t>74049-08-4</t>
  </si>
  <si>
    <t>2-Propenoic acid, 2-methyl-, 3,3,4,4,5,5,6,6,7,7,8,8,9,9,10,10,11,11,12,12,12-heneicosafluorododecyl ester, polymer with 3,3,4,4,5,5,6,6,7,7,8,8,9,9, 10,10,10-heptadecafluorodecyl 2-methyl-2-propenoate, methyl 2-methyl-2-propenoate,3,3,4,4,5,5,6,6,7,7,8,8,9,9,10,10,11,11,12,12,13,13,14,14,14-pentacosafluorotetradecyl 2-methyl-2-propenoate and 3,3,4,4,5,5,6,6, 7,7,8,8,8-tridecafluorooctyl 2-methyl-2-propenoate;2-Propenoic acid, 2-methyl-, 3,3,4,4,5,5,6,6,7,7,8,8,9,9,10,10,11,11,12,12,12-heneicosafluorododecyl ester, polymer with 3,3,4,4,5,5,6,6,7,7,8,8,9,9, 10,10,10-heptadecafluorodecyl 2-methyl-2-propenoate, methyl 2-methyl-2-propenoate,3,3,4,4,5,5,6,6,7,7,8,8,9,9,10,10,11,11,12,12,13,13,14,14,14-pentacosafluorotetradecyl 2-methyl-2-propenoate and 3,3,4,4,5,5,6,6, 7,7,8,8,8-tridecafluorooctyl 2-methyl-2-propenoate</t>
  </si>
  <si>
    <t>65104-45-2</t>
  </si>
  <si>
    <t>2-Propenoic acid, 2-methyl-, 2,2,3,3,4,4,5,5,6,6,7,7,8,8,8-pentadecafluorooctyl ester, polymer with 2-propenoic acid;2-Propenoic acid, 2-methyl-, 2,2,3,3,4,4,5,5,6,6,7,7,8,8,8-pentadecafluorooctyl ester, polymer with 2-propenoic acid</t>
  </si>
  <si>
    <t>53515-73-4</t>
  </si>
  <si>
    <t>Hexanoic acid, 2,2,3,4,5,5,6,6,6-nonafluoro-3,4-bis(trifluoromethyl)-;Hexanoic acid, 2,2,3,4,5,5,6,6,6-nonafluoro-3,4-bis(trifluoromethyl)-</t>
  </si>
  <si>
    <t>1882109-81-0</t>
  </si>
  <si>
    <t>Hexanoic acid, 2,2,3,3,4,5,5,6,6,6-decafluoro-4-(1,1,2,2,2-pentafluoroethyl)-;Hexanoic acid, 2,2,3,3,4,5,5,6,6,6-decafluoro-4-(1,1,2,2,2-pentafluoroethyl)-</t>
  </si>
  <si>
    <t>1882109-79-6</t>
  </si>
  <si>
    <t>Hexanoic acid, 2,2,3,4,4,5,5,6,6,6-decafluoro-3-(1,1,2,2,2-pentafluoroethyl)-;Hexanoic acid, 2,2,3,4,4,5,5,6,6,6-decafluoro-3-(1,1,2,2,2-pentafluoroethyl)-</t>
  </si>
  <si>
    <t>1882109-78-5</t>
  </si>
  <si>
    <t>Pentanoic acid, 2,3,3,4,4,5,5,5-octafluoro-2-(1,1,2,2,3,3,3-heptafluoropropyl)-;Pentanoic acid, 2,3,3,4,4,5,5,5-octafluoro-2-(1,1,2,2,3,3,3-heptafluoropropyl)-</t>
  </si>
  <si>
    <t>1882109-77-4</t>
  </si>
  <si>
    <t>Pentanoic acid, 2,3,3,4,4,5,5,5-octafluoro-2-[1,2,2,2-tetrafluoro-1-(trifluoromethyl)ethyl]-;Pentanoic acid, 2,3,3,4,4,5,5,5-octafluoro-2-[1,2,2,2-tetrafluoro-1-(trifluoromethyl)ethyl]-</t>
  </si>
  <si>
    <t>1882109-76-3</t>
  </si>
  <si>
    <t>Pentanoic acid, 2,2,3,5,5,5-hexafluoro-3,4,4-tris(trifluoromethyl)-;Pentanoic acid, 2,2,3,5,5,5-hexafluoro-3,4,4-tris(trifluoromethyl)-</t>
  </si>
  <si>
    <t>1882109-75-2</t>
  </si>
  <si>
    <t>Pentanoic acid, 2,2,4,5,5,5-hexafluoro-3,3,4-tris(trifluoromethyl)-;Pentanoic acid, 2,2,4,5,5,5-hexafluoro-3,3,4-tris(trifluoromethyl)-</t>
  </si>
  <si>
    <t>1882109-74-1</t>
  </si>
  <si>
    <t>Pentanoic acid, 2,3,3,5,5,5-hexafluoro-2,4,4-tris(trifluoromethyl)-;Pentanoic acid, 2,3,3,5,5,5-hexafluoro-2,4,4-tris(trifluoromethyl)-</t>
  </si>
  <si>
    <t>1882109-73-0</t>
  </si>
  <si>
    <t>Pentanoic acid, 2,3,4,5,5,5-hexafluoro-2,3,4-tris(trifluoromethyl)-;Pentanoic acid, 2,3,4,5,5,5-hexafluoro-2,3,4-tris(trifluoromethyl)-</t>
  </si>
  <si>
    <t>1882109-72-9</t>
  </si>
  <si>
    <t>Pentanoic acid, 2,4,4,5,5,5-hexafluoro-2,3,3-tris(trifluoromethyl)-;Pentanoic acid, 2,4,4,5,5,5-hexafluoro-2,3,3-tris(trifluoromethyl)-</t>
  </si>
  <si>
    <t>1882109-71-8</t>
  </si>
  <si>
    <t>Pentanoic acid, 3,3,4,5,5,5-hexafluoro-2,2,4-tris(trifluoromethyl)-;Pentanoic acid, 3,3,4,5,5,5-hexafluoro-2,2,4-tris(trifluoromethyl)-</t>
  </si>
  <si>
    <t>1882109-70-7</t>
  </si>
  <si>
    <t>Pentanoic acid, 2,2,3,4,5,5,5-heptafluoro-3-(1,1,2,2,2-pentafluoroethyl)-4-(trifluoromethyl)-;Pentanoic acid, 2,2,3,4,5,5,5-heptafluoro-3-(1,1,2,2,2-pentafluoroethyl)-4-(trifluoromethyl)-</t>
  </si>
  <si>
    <t>1882109-68-3</t>
  </si>
  <si>
    <t>Pentanoic acid, 2,2,4,4,5,5,5-heptafluoro-3-(1,1,2,2,2-pentafluoroethyl)-3-(trifluoromethyl)-;Pentanoic acid, 2,2,4,4,5,5,5-heptafluoro-3-(1,1,2,2,2-pentafluoroethyl)-3-(trifluoromethyl)-</t>
  </si>
  <si>
    <t>1882109-67-2</t>
  </si>
  <si>
    <t>Pentanoic acid, 2,3,4,4,5,5,5-heptafluoro-3-(1,1,2,2,2-pentafluoroethyl)-2-(trifluoromethyl)-;Pentanoic acid, 2,3,4,4,5,5,5-heptafluoro-3-(1,1,2,2,2-pentafluoroethyl)-2-(trifluoromethyl)-</t>
  </si>
  <si>
    <t>1882109-66-1</t>
  </si>
  <si>
    <t>Pentanoic acid, 2,3,3,4,5,5,5-heptafluoro-2-(1,1,2,2,2-pentafluoroethyl)-4-(trifluoromethyl)-;Pentanoic acid, 2,3,3,4,5,5,5-heptafluoro-2-(1,1,2,2,2-pentafluoroethyl)-4-(trifluoromethyl)-</t>
  </si>
  <si>
    <t>1882109-65-0</t>
  </si>
  <si>
    <t>Pentanoic acid, 2,3,4,4,5,5,5-heptafluoro-2-(1,1,2,2,2-pentafluoroethyl)-3-(trifluoromethyl)-;Pentanoic acid, 2,3,4,4,5,5,5-heptafluoro-2-(1,1,2,2,2-pentafluoroethyl)-3-(trifluoromethyl)-</t>
  </si>
  <si>
    <t>1882109-64-9</t>
  </si>
  <si>
    <t>Pentanoic acid, 3,3,4,4,5,5,5-heptafluoro-2-(1,1,2,2,2-pentafluoroethyl)-2-(trifluoromethyl)-;Pentanoic acid, 3,3,4,4,5,5,5-heptafluoro-2-(1,1,2,2,2-pentafluoroethyl)-2-(trifluoromethyl)-</t>
  </si>
  <si>
    <t>1882109-63-8</t>
  </si>
  <si>
    <t>Pentanoic acid, 3,4,4,5,5,5-hexafluoro-2,2,3-(trifluoromethyl)-;Pentanoic acid, 3,4,4,5,5,5-hexafluoro-2,2,3-(trifluoromethyl)-</t>
  </si>
  <si>
    <t>1882109-69-4</t>
  </si>
  <si>
    <t>Butanoic acid, 4,4,4-trifluoro-2,2,3,3-tetrakis(trifluoromethyl)-;Butanoic acid, 4,4,4-trifluoro-2,2,3,3-tetrakis(trifluoromethyl)-</t>
  </si>
  <si>
    <t>1882109-62-7</t>
  </si>
  <si>
    <t>Butanoic acid, 2,3,4,4,4-pentafluoro-2-[1,2,2,2-tetrafluoro-1-(trifluoromethyl)ethyl]-3-(trifluoromethyl)-;Butanoic acid, 2,3,4,4,4-pentafluoro-2-[1,2,2,2-tetrafluoro-1-(trifluoromethyl)ethyl]-3-(trifluoromethyl)-</t>
  </si>
  <si>
    <t>1882109-61-6</t>
  </si>
  <si>
    <t>Butanoic acid, 2,3,3,4,4,4-hexafluoro-2-[2,2,2-trifluoro-1,1-bis(trifluoromethyl)ethyl]-;Butanoic acid, 2,3,3,4,4,4-hexafluoro-2-[2,2,2-trifluoro-1,1-bis(trifluoromethyl)ethyl]-</t>
  </si>
  <si>
    <t>1882109-60-5</t>
  </si>
  <si>
    <t>Hexanoic acid, 2,3,3,4,4,5,5,6,6,6-decafluoro-2-(1,1,2,2,2- pentafluoroethyl)-, ammonium salt (1:1);Hexanoic acid, 2,3,3,4,4,5,5,6,6,6-decafluoro-2-(1,1,2,2,2- pentafluoroethyl)-, ammonium salt (1:1)</t>
  </si>
  <si>
    <t>13058-06-5</t>
  </si>
  <si>
    <t>Hexanoic acid, 2,3,3,4,4,5,5,6,6,6-decafluoro-2-(1,1,2,2,2-pentafluoroethyl)-, sodium salt (1:1);Hexanoic acid, 2,3,3,4,4,5,5,6,6,6-decafluoro-2-(1,1,2,2,2-pentafluoroethyl)-, sodium salt (1:1)</t>
  </si>
  <si>
    <t>1195164-59-0</t>
  </si>
  <si>
    <t>Heptanoic acid, 2,2,3,3,4,4,5,5,6,7,7,7-dodecafluoro-6-(trifluoromethyl)-, ammonium salt (1:1);Heptanoic acid, 2,2,3,3,4,4,5,5,6,7,7,7-dodecafluoro-6-(trifluoromethyl)-, ammonium salt (1:1)</t>
  </si>
  <si>
    <t>19742-57-5</t>
  </si>
  <si>
    <t>Heptanoic acid, 2,2,3,3,4,4,5,5,6,7,7,7-dodecafluoro-6-(trifluoromethyl)-, iron salt (1:x);Heptanoic acid, 2,2,3,3,4,4,5,5,6,7,7,7-dodecafluoro-6-(trifluoromethyl)-, iron salt (1:x)</t>
  </si>
  <si>
    <t>61436-04-2</t>
  </si>
  <si>
    <t>Heptanoic acid, 2,2,3,3,4,4,5,5,6,7,7,7-dodecafluoro-6-(trifluoromethyl)-, potassium salt (1:1);Heptanoic acid, 2,2,3,3,4,4,5,5,6,7,7,7-dodecafluoro-6-(trifluoromethyl)-, potassium salt (1:1)</t>
  </si>
  <si>
    <t>29457-73-6</t>
  </si>
  <si>
    <t>Heptanoic acid, 2,2,3,3,4,4,5,5,6,7,7,7-dodecafluoro-6-(trifluoromethyl)- , sodium salt (1:1);Heptanoic acid, 2,2,3,3,4,4,5,5,6,7,7,7-dodecafluoro-6-(trifluoromethyl)- , sodium salt (1:1)</t>
  </si>
  <si>
    <t>18017-22-6</t>
  </si>
  <si>
    <t>Heptanoic acid, 2,2,3,3,4,4,5,5,6,7,7,7-dodecafluoro-6-(trifluoromethyl)-, chromium salt (1:x);Heptanoic acid, 2,2,3,3,4,4,5,5,6,7,7,7-dodecafluoro-6-(trifluoromethyl)-, chromium salt (1:x)</t>
  </si>
  <si>
    <t>15739-82-9</t>
  </si>
  <si>
    <t>Heptanoic acid, 2,2,3,3,4,4,5,5,6,7,7,7-dodecafluoro-6-(trifluoromethyl)-, aluminum salt (3:1);Heptanoic acid, 2,2,3,3,4,4,5,5,6,7,7,7-dodecafluoro-6-(trifluoromethyl)-, aluminum salt (3:1)</t>
  </si>
  <si>
    <t>15715-47-6</t>
  </si>
  <si>
    <t>Bis(perfluorooctyl)phosphinic acid;Bis(perfluorooctyl)phosphinic acid</t>
  </si>
  <si>
    <t>40143-79-1</t>
  </si>
  <si>
    <t>Perfluorohexylperfluorooctyl phosphinate;Perfluorohexylperfluorooctyl phosphinate</t>
  </si>
  <si>
    <t>610800-34-5</t>
  </si>
  <si>
    <t>Undecane, 1,1,1,2,2,3,3,4,4,5,5,6,6,7,7,8,8,9,9,10,10,11,11-tricosafluoro-11-iodo-</t>
  </si>
  <si>
    <t>307-50-6</t>
  </si>
  <si>
    <t>Pentadecane, 1,1,1,2,2,3,3,4,4,5,5,6,6,7,7,8,8,9,9,10,10,11,11,12,12,13,13,14,14,15,15-hentriacontafluoro-15-iodo-</t>
  </si>
  <si>
    <t>335-79-5</t>
  </si>
  <si>
    <t>Tridecane, 1,1,1,2,2,3,3,4,4,5,5,6,6,7,7,8,8,9,9,10,10,11,11,12,12,13,13-heptacosafluoro-13-iodo-;Tridecane, 1,1,1,2,2,3,3,4,4,5,5,6,6,7,7,8,8,9,9,10,10,11,11,12,12,13,13-heptacosafluoro-13-iodo-</t>
  </si>
  <si>
    <t>376-04-5</t>
  </si>
  <si>
    <t>Alkyl iodides, C10-12, γ-ω-perfluoro;Alkyl iodides, C10-12, γ-ω-perfluoro</t>
  </si>
  <si>
    <t>68390-33-0</t>
  </si>
  <si>
    <t>2-Dodecenoic acid, 3,4,4,5,5,6,6,7,7,8,8,9,9,10,10,11,11,12,12,12-eicosafluoro-;2-Dodecenoic acid, 3,4,4,5,5,6,6,7,7,8,8,9,9,10,10,11,11,12,12,12-eicosafluoro-</t>
  </si>
  <si>
    <t>70887-94-4</t>
  </si>
  <si>
    <t>Dodecanoic acid, 3,3,4,4,5,5,6,6,7,7,8,8,9,9,10,10,11,11,12,12,12-heneicosafluoro-;Dodecanoic acid, 3,3,4,4,5,5,6,6,7,7,8,8,9,9,10,10,11,11,12,12,12-heneicosafluoro-</t>
  </si>
  <si>
    <t>53826-13-4</t>
  </si>
  <si>
    <t>2-Propenoic acid, 3,3,4,4,5,5,6,6,7,7,8,8,9,9,10,10,11,11,12,12,12-heneicosafluorododecyl ester, polymer with 3,3,4,4,5,5,6,6,7,7,8,8,9,9,10,10,10-heptadecafluorodecyl 2-propenoate, hexadecyl 2-propenoate, N-(hydroxymethyl)-2-propenamide, octadecyl 2-propenoate, 3,3,4,4,5,5,6,6,7,7,8,8,9,9,10,10,11,11,12,12,13,13,14,14,14-pentacosafluorotetradecyl 2-propenoate and 3,3,4,4,5,5,6,6,7,7,8,8,8-tridecafluorooctyl 2-propenoate</t>
  </si>
  <si>
    <t>115592-83-1</t>
  </si>
  <si>
    <t>2-Propenoic acid, 3,3,4,4,5,5,6,6,7,7,8,8,9,9,10,10,11,11,12,12,12-heneicosafluorododecyl ester, polymer with 3,3,4,4,5,5,6,6,7,7,8,8,9,9,10,10,10-heptadecafluorodecyl 2-propenoate, alpha-(2-methyl-1-oxo-2-propenyl)-omega-[(2-methyl-1-oxo-2-propenyl)oxy]poly(oxy-1, 2-ethanediyl), 3,3,4,4,5,5,6,6,7,7,8,8,9,9,10,10,11,11,12,12,13,13,14,14,15,15,16,16,16-nonacosafluorohexadecyl 2-propenoate, octadecyl 2-propenoate, 3,3,4,4,5,5,6,6,7,7,8,8,9,9,10,10,11,11,12,12,13,13,14,14,14-pentacosafluorotetradecyl 2-propenoate and 3,3,4,4,5,5,6,6,7,7,8,8,9,9,10,10,11,11,12,12,13,13,14,14,15,15,16,16,17,17,18,18,18-tritriacontafluorooctadecyl 2-propenoate</t>
  </si>
  <si>
    <t>116984-14-6</t>
  </si>
  <si>
    <t>2-Propenoic acid, 2-methyl-, C10-16-alkyl esters, polymers with 2-hydroxyethylmethacrylate, Me methacrylate and perfluoro-C8-14-alkyl acrylate</t>
  </si>
  <si>
    <t>125328-29-2</t>
  </si>
  <si>
    <t>Perfluorooctylethyltrichlorosilane;Perfluorooctylethyltrichlorosilane</t>
  </si>
  <si>
    <t>616-629-4</t>
  </si>
  <si>
    <t>78560-44-8</t>
  </si>
  <si>
    <t>Perfluorooctylethyltrimethoxysilane;Perfluorooctylethyltrimethoxysilane</t>
  </si>
  <si>
    <t>617-434-7</t>
  </si>
  <si>
    <t>83048-65-1</t>
  </si>
  <si>
    <t>3,3,4,4,5,5,6,6,7,7,8,8,9,9,10,10,10-heptadecafluorodecane-1-thiol</t>
  </si>
  <si>
    <t>629-356-0</t>
  </si>
  <si>
    <t>34143-74-3</t>
  </si>
  <si>
    <t>Perfluorooctylethyldimethylchlorosilane;Perfluorooctylethyldimethylchlorosilane</t>
  </si>
  <si>
    <t>633-334-6</t>
  </si>
  <si>
    <t>74612-30-9</t>
  </si>
  <si>
    <t>Perfluorooctylethyldichloromethyl silane;Perfluorooctylethyldichloromethyl silane</t>
  </si>
  <si>
    <t>671-486-5</t>
  </si>
  <si>
    <t>3102-79-2</t>
  </si>
  <si>
    <t>Thiols, C8-20, γ-ω-perfluoro, telomers with acrylamide</t>
  </si>
  <si>
    <t>687-657-2</t>
  </si>
  <si>
    <t>70969-47-0</t>
  </si>
  <si>
    <t>Ammonium pentadecafluorooctanoate</t>
  </si>
  <si>
    <t>N-ethylheptadecafluorooctanesulphonamide</t>
  </si>
  <si>
    <t>223-980-3</t>
  </si>
  <si>
    <t>4151-50-2</t>
  </si>
  <si>
    <t>3,3,4,4,5,5,6,6,7,7,8,8,9,9,10,10,11,11,12,12,13,13,14,14,15,15,16,16,16-nonacosafluorohexadecyl methacrylate</t>
  </si>
  <si>
    <t>225-627-9</t>
  </si>
  <si>
    <t>4980-53-4</t>
  </si>
  <si>
    <t>3,3,4,4,5,5,6,6,7,7,8,8,9,9,10,10,11,11,12,12,13,13,14,14,14-pentacosafluorotetradecyl methacrylate</t>
  </si>
  <si>
    <t>227-870-6</t>
  </si>
  <si>
    <t>6014-75-1</t>
  </si>
  <si>
    <t>3,3,4,4,5,5,6,6,7,7,8,8,9,9,10,10,11,11,12,12,12-henicosafluorododecyl acrylate</t>
  </si>
  <si>
    <t>241-732-2</t>
  </si>
  <si>
    <t>17741-60-5</t>
  </si>
  <si>
    <t>4,4,5,5,6,6,7,7,8,8,9,9,10,10,11,11,12,12,13,13,14,14,15,15,16,17,17,17-octacosafluoro-2-hydroxy-16-(trifluoromethyl)heptadecyl acrylate</t>
  </si>
  <si>
    <t>240-236-3</t>
  </si>
  <si>
    <t>16083-78-6</t>
  </si>
  <si>
    <t>4,4,5,5,6,6,7,7,8,8,9,9,10,10,11,11,12,12,13,13,14,15,15,15-tetracosafluoro-2-hydroxy-14-(trifluoromethyl)pentadecyl acrylate</t>
  </si>
  <si>
    <t>240-237-9</t>
  </si>
  <si>
    <t>16083-87-7</t>
  </si>
  <si>
    <t>1-bromohenicosafluorodecane</t>
  </si>
  <si>
    <t>206-201-1</t>
  </si>
  <si>
    <t>307-43-7</t>
  </si>
  <si>
    <t>1,1,1,2,2,3,3,4,4,5,5,6,6,7,7,8,8,9,9,10,10,11,11,12,12-pentacosafluoro-12-iodododecane</t>
  </si>
  <si>
    <t>206-205-3</t>
  </si>
  <si>
    <t>307-60-8</t>
  </si>
  <si>
    <t>Nonacosafluoro-1-iodotetradecane</t>
  </si>
  <si>
    <t>206-207-4</t>
  </si>
  <si>
    <t>307-63-1</t>
  </si>
  <si>
    <t>Pentadecafluorooctyl fluoride</t>
  </si>
  <si>
    <t>206-396-3</t>
  </si>
  <si>
    <t>335-66-0</t>
  </si>
  <si>
    <t>Pentadecafluorooctanoic acid</t>
  </si>
  <si>
    <t>Silver(1+) perfluorooctanoate</t>
  </si>
  <si>
    <t>206-402-4</t>
  </si>
  <si>
    <t>335-93-3</t>
  </si>
  <si>
    <t>Sodium pentadecafluorooctanoate</t>
  </si>
  <si>
    <t>206-404-5</t>
  </si>
  <si>
    <t>335-95-5</t>
  </si>
  <si>
    <t>Methyl perfluorooctanoate</t>
  </si>
  <si>
    <t>206-808-1</t>
  </si>
  <si>
    <t>376-27-2</t>
  </si>
  <si>
    <t>Henicosafluoro-10-iododecane</t>
  </si>
  <si>
    <t>207-030-5</t>
  </si>
  <si>
    <t>423-62-1</t>
  </si>
  <si>
    <t>Heptadecafluoro-1-iodooctane</t>
  </si>
  <si>
    <t>208-079-5</t>
  </si>
  <si>
    <t>507-63-1</t>
  </si>
  <si>
    <t>Nonadecafluoro-9-iodononane</t>
  </si>
  <si>
    <t>209-199-0</t>
  </si>
  <si>
    <t>558-97-4</t>
  </si>
  <si>
    <t>Ethyl perfluorooctanoate</t>
  </si>
  <si>
    <t>221-468-4</t>
  </si>
  <si>
    <t>3108-24-5</t>
  </si>
  <si>
    <t>1,1,1,2,3,3,4,4,5,5,6,6,7,7,8,8,9,9,10,10,11,11,12,12-tetracosafluoro-12-iodo-2-(trifluoromethyl)dodecane</t>
  </si>
  <si>
    <t>221-829-6</t>
  </si>
  <si>
    <t>3248-61-1</t>
  </si>
  <si>
    <t>Octacosafluoro-14-iodo-2-(trifluoromethyl)tetradecane</t>
  </si>
  <si>
    <t>221-830-1</t>
  </si>
  <si>
    <t>3248-63-3</t>
  </si>
  <si>
    <t>Icosafluoro-10-iodo-2-(trifluoromethyl)decane</t>
  </si>
  <si>
    <t>211-645-4</t>
  </si>
  <si>
    <t>677-93-0</t>
  </si>
  <si>
    <t>3,3,4,4,5,5,6,6,7,7,8,8,9,9,10,10,10-heptadecafluorodecan-1-ol</t>
  </si>
  <si>
    <t>211-648-0</t>
  </si>
  <si>
    <t>678-39-7</t>
  </si>
  <si>
    <t>Bis(3,3,4,4,5,5,6,6,7,7,8,8,9,9,10,10,10-heptadecafluorodecyl) hydrogen phosphate</t>
  </si>
  <si>
    <t>211-649-6</t>
  </si>
  <si>
    <t>678-41-1</t>
  </si>
  <si>
    <t>3,3,4,4,5,5,6,6,7,7,8,8,9,9,10,10,11,11,12,12,12-henicosafluorododecanol</t>
  </si>
  <si>
    <t>212-748-7</t>
  </si>
  <si>
    <t>865-86-1</t>
  </si>
  <si>
    <t>Bis[3,3,4,4,5,5,6,6,7,7,8,8,9,9,10,10,11,11,12,12,12-henicosafluorododecyl] hydrogen phosphate</t>
  </si>
  <si>
    <t>217-585-5</t>
  </si>
  <si>
    <t>1895-26-7</t>
  </si>
  <si>
    <t>3,3,4,4,5,5,6,6,7,7,8,8,9,9,10,10,10-heptadecafluorodecyl methacrylate</t>
  </si>
  <si>
    <t>217-877-2</t>
  </si>
  <si>
    <t>1996-88-9</t>
  </si>
  <si>
    <t>1,1,1,2,2,3,3,4,4,5,5,6,6,7,7,8,8-heptadecafluoro-10-iododecane</t>
  </si>
  <si>
    <t>218-053-5</t>
  </si>
  <si>
    <t>2043-53-0</t>
  </si>
  <si>
    <t>1,1,1,2,2,3,3,4,4,5,5,6,6,7,7,8,8,9,9,10,10-henicosafluoro-12-iodododecane</t>
  </si>
  <si>
    <t>218-054-0</t>
  </si>
  <si>
    <t>2043-54-1</t>
  </si>
  <si>
    <t>3,3,4,4,5,5,6,6,7,7,8,8,9,9,10,10,11,11,12,12,12-henicosafluorododecyl methacrylate</t>
  </si>
  <si>
    <t>218-408-4</t>
  </si>
  <si>
    <t>2144-54-9</t>
  </si>
  <si>
    <t>Potassium perfluorooctanoate</t>
  </si>
  <si>
    <t>219-248-8</t>
  </si>
  <si>
    <t>2395-00-8</t>
  </si>
  <si>
    <t>2-Propenoic acid, γ-ω-perfluoro-C8-14-alkyl esters</t>
  </si>
  <si>
    <t>288-003-5</t>
  </si>
  <si>
    <t>85631-54-5</t>
  </si>
  <si>
    <t>2-Propenoic acid, perfluoro-C8-16-alkyl esters</t>
  </si>
  <si>
    <t>288-202-7</t>
  </si>
  <si>
    <t>85681-64-7</t>
  </si>
  <si>
    <t>N-(3-aminopropyl)-2,2,3,3,4,4,5,5,6,6,7,7,8,8,8-pentadecafluorooctanamide</t>
  </si>
  <si>
    <t>288-891-4</t>
  </si>
  <si>
    <t>85938-56-3</t>
  </si>
  <si>
    <t>Octanoic acid, pentadecafluoro-, branched</t>
  </si>
  <si>
    <t>291-790-8</t>
  </si>
  <si>
    <t>90480-55-0</t>
  </si>
  <si>
    <t>Octanoic acid, pentadecafluoro-, branched, ammonium salt</t>
  </si>
  <si>
    <t>291-791-3</t>
  </si>
  <si>
    <t>90480-56-1</t>
  </si>
  <si>
    <t>Alkyl iodides, C6-18, perfluoro</t>
  </si>
  <si>
    <t>292-474-2</t>
  </si>
  <si>
    <t>90622-71-2</t>
  </si>
  <si>
    <t>Amides, C7-19, α-ω-perfluoro-N,N-bis(hydroxyethyl)</t>
  </si>
  <si>
    <t>292-504-4</t>
  </si>
  <si>
    <t>90622-99-4</t>
  </si>
  <si>
    <t>Fatty acids, C7-19, perfluoro</t>
  </si>
  <si>
    <t>293-007-5</t>
  </si>
  <si>
    <t>91032-01-8</t>
  </si>
  <si>
    <t>3,3,4,4,5,5,6,6,7,7,8,8,9,9,10,10,11,11,12,12,13,13,14,14,15,16,16,16-octacosafluoro-15-(trifluoromethyl)hexadecyl acrylate</t>
  </si>
  <si>
    <t>293-843-0</t>
  </si>
  <si>
    <t>91615-22-4</t>
  </si>
  <si>
    <t>Phosphinic acid, bis(perfluoro-C6-12-alkyl) derivs., aluminum salts</t>
  </si>
  <si>
    <t>296-807-2</t>
  </si>
  <si>
    <t>93062-53-4</t>
  </si>
  <si>
    <t>1,1'-[oxybis[(1-methylethylene)oxy]]bis[4,4,5,5,6,6,7,7,8,8,9,9,10,10,11,11,12,12,13,13,14,14,15,15,15-pentacosafluoropentadecan-2-ol]</t>
  </si>
  <si>
    <t>297-925-7</t>
  </si>
  <si>
    <t>93776-00-2</t>
  </si>
  <si>
    <t>(2-carboxylatoethyl)(dimethyl)[3-[(4,4,5,5,6,6,7,7,8,8,9,9,10,10,11,11,12,12,13,13,14,14,15,15,15-pentacosafluoro-2-hydroxypentadecyl)amino]propyl]ammonium</t>
  </si>
  <si>
    <t>297-938-8</t>
  </si>
  <si>
    <t>93776-12-6</t>
  </si>
  <si>
    <t>(2-carboxylatoethyl)[3-[(4,4,5,5,6,6,7,7,8,8,9,9,10,10,11,11,12,12,13,13,13-henicosafluoro-2-hydroxytridecyl)amino]propyl]dimethylammonium</t>
  </si>
  <si>
    <t>297-939-3</t>
  </si>
  <si>
    <t>93776-13-7</t>
  </si>
  <si>
    <t>(2-carboxylatoethyl)(dimethyl)[[[4,4,5,5,6,6,7,7,8,8,9,9,10,10,11,11,12,12,13,13,14,15,15,15-tetracosafluoro-2-hydroxy-14-(trifluoromethyl)pentadecyl]amino]propyl]mmonium</t>
  </si>
  <si>
    <t>297-941-4</t>
  </si>
  <si>
    <t>93776-15-9</t>
  </si>
  <si>
    <t>Diammonium 3,3,4,4,5,5,6,6,7,7,8,8,9,9,10,10,10-heptadecafluorodecyl phosphate</t>
  </si>
  <si>
    <t>299-178-2</t>
  </si>
  <si>
    <t>93857-44-4</t>
  </si>
  <si>
    <t>3,3,4,4,5,5,6,6,7,7,8,8,9,9,10,10,11,11,12,12,13,13,14,14,15,15,16,16,17,18,18,18-dotriacontafluoro-17-(trifluoromethyl)octadecyl acrylate</t>
  </si>
  <si>
    <t>303-135-6</t>
  </si>
  <si>
    <t>94158-63-1</t>
  </si>
  <si>
    <t>3,3,4,4,5,5,6,6,7,7,8,8,9,9,10,10,11,11,12,12,13,13,14,14,15,16,16,16-octacosafluoro-15-(trifluoromethyl)hexadecyl methacrylate</t>
  </si>
  <si>
    <t>303-136-1</t>
  </si>
  <si>
    <t>94158-64-2</t>
  </si>
  <si>
    <t>3,3,4,4,5,5,6,6,7,7,8,8,9,9,10,10,11,11,12,12,13,13,14,14,15,15,16,16,17,18,18,18-dotriacontafluoro-17-(trifluoromethyl)octadecyl methacrylate</t>
  </si>
  <si>
    <t>303-137-7</t>
  </si>
  <si>
    <t>94158-65-3</t>
  </si>
  <si>
    <t>4,4,5,5,6,6,7,7,8,8,9,9,10,10,11,11,12,12,13,13,13-henicosafluoro-2-hydroxytridecyl dihydrogen phosphate</t>
  </si>
  <si>
    <t>303-142-4</t>
  </si>
  <si>
    <t>94158-70-0</t>
  </si>
  <si>
    <t>1-[[3-(dimethylamino)propyl]amino]-4,4,5,5,6,6,7,7,8,8,9,9,10,10,11,11,12,12,13,13,14,14,15,15,15-pentacosafluoropentadecan-2-ol</t>
  </si>
  <si>
    <t>303-260-6</t>
  </si>
  <si>
    <t>94159-79-2</t>
  </si>
  <si>
    <t>1-[[3-(dimethylamino)propyl]amino]-4,4,5,5,6,6,7,7,8,8,9,9,10,10,11,11,12,12,13,13,13-henicosafluorotridecan-2-ol</t>
  </si>
  <si>
    <t>303-261-1</t>
  </si>
  <si>
    <t>94159-80-5</t>
  </si>
  <si>
    <t>1-[[3-(dimethylamino)propyl]amino]-4,4,5,5,6,6,7,7,8,8,9,9,10,10,11,11,12,12,13,13,14,15,15,15-tetracosafluoro-14-(trifluoromethyl)pentadecan-2-ol</t>
  </si>
  <si>
    <t>303-263-2</t>
  </si>
  <si>
    <t>94159-82-7</t>
  </si>
  <si>
    <t>1-[[3-(dimethylamino)propyl]amino]-4,4,5,5,6,6,7,7,8,8,9,9,10,10,11,11,12,13,13,13-icosafluoro-12-(trifluoromethyl)tridecan-1-ol</t>
  </si>
  <si>
    <t>303-264-8</t>
  </si>
  <si>
    <t>94159-83-8</t>
  </si>
  <si>
    <t>Diammonium 4,4,5,5,6,6,7,7,8,8,9,9,10,10,11,11,11-heptadecafluoro-2-hydroxyundecyl phosphate</t>
  </si>
  <si>
    <t>303-523-5</t>
  </si>
  <si>
    <t>94200-45-0</t>
  </si>
  <si>
    <t>Diammonium 4,4,5,5,6,6,7,7,8,8,9,9,10,10,11,11,12,12,13,13,13-henicosafluoro-2-hydroxytridecyl phosphate</t>
  </si>
  <si>
    <t>303-524-0</t>
  </si>
  <si>
    <t>94200-46-1</t>
  </si>
  <si>
    <t>Diammonium 4,4,5,5,6,6,7,7,8,8,9,9,10,10,11,11,12,12,13,13,14,14,15,15,15-pentacosafluoro-2-hydroxypentadecyl phosphate</t>
  </si>
  <si>
    <t>303-525-6</t>
  </si>
  <si>
    <t>94200-47-2</t>
  </si>
  <si>
    <t>Diammonium 4,4,5,5,6,6,7,7,8,8,9,9,10,10,11,11,12,12,13,13,14,14,15,15,16,16,17,17,17-nonacosafluoro-2-hydroxyheptadecyl phosphate</t>
  </si>
  <si>
    <t>303-526-1</t>
  </si>
  <si>
    <t>94200-48-3</t>
  </si>
  <si>
    <t>Diammonium 4,4,5,5,6,6,7,7,8,8,9,9,10,10,11,11,12,13,13,13-icosafluoro-2-hydroxy-12-(trifluoromethyl)tridecyl phosphate</t>
  </si>
  <si>
    <t>303-528-2</t>
  </si>
  <si>
    <t>94200-50-7</t>
  </si>
  <si>
    <t>Diammonium 4,4,5,5,6,6,7,7,8,8,9,9,10,10,11,11,12,12,13,13,14,15,15,15-tetracosafluoro-2-hydroxy-14-(trifluoromethyl)pentadecyl phosphate</t>
  </si>
  <si>
    <t>303-529-8</t>
  </si>
  <si>
    <t>94200-51-8</t>
  </si>
  <si>
    <t>Diammonium 4,4,5,5,6,6,7,7,8,8,9,9,10,10,11,11,12,12,13,13,14,14,15,15,16,17,17,17-octacosafluoro-2-hydroxy-16-(trifluoromethyl)heptadecyl phosphate</t>
  </si>
  <si>
    <t>303-530-3</t>
  </si>
  <si>
    <t>94200-52-9</t>
  </si>
  <si>
    <t>Triethoxy(3,3,4,4,5,5,6,6,7,7,8,8,9,9,10,10,10-heptadecafluorodecyl)silane</t>
  </si>
  <si>
    <t>SIF7E; VPS 8271</t>
  </si>
  <si>
    <t>435-230-4</t>
  </si>
  <si>
    <t>101947-16-4</t>
  </si>
  <si>
    <t>3,3,4,4,5,5,6,6,7,7,8,8,9,9,10,10,11,11,12,12,13,14,14,14-tetracosafluoro-13-(trifluoromethyl)tetradecyl acrylate</t>
  </si>
  <si>
    <t>258-277-0</t>
  </si>
  <si>
    <t>52956-82-8</t>
  </si>
  <si>
    <t>4,4,5,5,6,6,7,7,8,8,9,9,10,10,11,11,11-heptadecafluoroundecanoic acid</t>
  </si>
  <si>
    <t>252-108-4</t>
  </si>
  <si>
    <t>34598-33-9</t>
  </si>
  <si>
    <t>Polychlorinated Biphenyls (PCB)</t>
  </si>
  <si>
    <t>&lt;a href="https://eur-lex.europa.eu/legal-content/EN/TXT/?uri=uriserv:OJ.L_.2004.158.01.0007.01.ENG&amp;toc=OJ:L:2004:158:TOC"&gt;Regulation (EC) No 850/2004 of the European Parliament and of the Council on persistent organic pollutants&lt;/a&gt;#&lt;a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</si>
  <si>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Annex I, part A#Annex III, part A#Annex IV</t>
  </si>
  <si>
    <t>Nonachloro-1,1'-biphenyl</t>
  </si>
  <si>
    <t>258-738-6</t>
  </si>
  <si>
    <t>53742-07-7</t>
  </si>
  <si>
    <t>2,4-PCB</t>
  </si>
  <si>
    <t>684-162-3</t>
  </si>
  <si>
    <t>34883-43-7</t>
  </si>
  <si>
    <t>4,4'-dichlorobiphenyl</t>
  </si>
  <si>
    <t>218-095-4</t>
  </si>
  <si>
    <t>2050-68-2</t>
  </si>
  <si>
    <t>Decachloro-1,1'-biphenyl</t>
  </si>
  <si>
    <t>218-115-1</t>
  </si>
  <si>
    <t>2051-24-3</t>
  </si>
  <si>
    <t>2-chlorobiphenyl</t>
  </si>
  <si>
    <t>218-125-6</t>
  </si>
  <si>
    <t>2051-60-7</t>
  </si>
  <si>
    <t>3-chlorobiphenyl</t>
  </si>
  <si>
    <t>218-126-1</t>
  </si>
  <si>
    <t>2051-61-8</t>
  </si>
  <si>
    <t>4-chlorobiphenyl</t>
  </si>
  <si>
    <t>218-127-7</t>
  </si>
  <si>
    <t>2051-62-9</t>
  </si>
  <si>
    <t>2,2',4,4'-tetrachlorobiphenyl</t>
  </si>
  <si>
    <t>219-444-3</t>
  </si>
  <si>
    <t>2437-79-8</t>
  </si>
  <si>
    <t>2,4,4'-trichlorobiphenyl</t>
  </si>
  <si>
    <t>230-293-2</t>
  </si>
  <si>
    <t>7012-37-5</t>
  </si>
  <si>
    <t>Pentachloro[1,1'-biphenyl]</t>
  </si>
  <si>
    <t>246-974-2</t>
  </si>
  <si>
    <t>25429-29-2</t>
  </si>
  <si>
    <t>Dichlorobiphenyl</t>
  </si>
  <si>
    <t>247-061-1</t>
  </si>
  <si>
    <t>25512-42-9</t>
  </si>
  <si>
    <t>Chloro-1,1'-biphenyl</t>
  </si>
  <si>
    <t>248-405-3</t>
  </si>
  <si>
    <t>27323-18-8</t>
  </si>
  <si>
    <t>Heptachloro-1,1'-biphenyl</t>
  </si>
  <si>
    <t>249-129-6</t>
  </si>
  <si>
    <t>28655-71-2</t>
  </si>
  <si>
    <t>Tetrachloro(tetrachlorophenyl)benzene</t>
  </si>
  <si>
    <t>250-646-4</t>
  </si>
  <si>
    <t>31472-83-0</t>
  </si>
  <si>
    <t>2,2',4,4',6,6'-hexachlorobiphenyl</t>
  </si>
  <si>
    <t>251-773-8</t>
  </si>
  <si>
    <t>33979-03-2</t>
  </si>
  <si>
    <t>3,3'-dichlorobiphenyl</t>
  </si>
  <si>
    <t>621-287-4</t>
  </si>
  <si>
    <t>2050-67-1</t>
  </si>
  <si>
    <t>2,4',5-trichlorobiphenyl</t>
  </si>
  <si>
    <t>621-296-3</t>
  </si>
  <si>
    <t>16606-02-3</t>
  </si>
  <si>
    <t>2,3',4,4',5-pentachlorobiphenyl</t>
  </si>
  <si>
    <t>621-375-2</t>
  </si>
  <si>
    <t>31508-00-6</t>
  </si>
  <si>
    <t>2,2',3,4,4',5'-hexachlorobiphenyl</t>
  </si>
  <si>
    <t>621-377-3</t>
  </si>
  <si>
    <t>35065-28-2</t>
  </si>
  <si>
    <t>2,2',3,4,4',5,5'-heptachlorobiphenyl</t>
  </si>
  <si>
    <t>621-378-9</t>
  </si>
  <si>
    <t>35065-29-3</t>
  </si>
  <si>
    <t>2,2',4,5,5'-pentachlorobiphenyl</t>
  </si>
  <si>
    <t>621-393-0</t>
  </si>
  <si>
    <t>37680-73-2</t>
  </si>
  <si>
    <t>2,4,6-Trichlorobiphenyl</t>
  </si>
  <si>
    <t>621-526-2</t>
  </si>
  <si>
    <t>35693-92-6</t>
  </si>
  <si>
    <t>2,2',5,5'-tetrachlorobiphenyl</t>
  </si>
  <si>
    <t>621-615-6</t>
  </si>
  <si>
    <t>35693-99-3</t>
  </si>
  <si>
    <t>2,4,5-trichloro-1,1'-biphenyl</t>
  </si>
  <si>
    <t>630-494-9</t>
  </si>
  <si>
    <t>15862-07-4</t>
  </si>
  <si>
    <t>3,3',4,4'-tetrachloro-1,1'-biphenyl</t>
  </si>
  <si>
    <t>634-804-3</t>
  </si>
  <si>
    <t>32598-13-3</t>
  </si>
  <si>
    <t>2,2',3,3',4,4',5-heptachlorobiphenyl</t>
  </si>
  <si>
    <t>634-856-7</t>
  </si>
  <si>
    <t>35065-30-6</t>
  </si>
  <si>
    <t>1,1'-Biphenyl, chloro derivs.</t>
  </si>
  <si>
    <t>215-648-1</t>
  </si>
  <si>
    <t>1336-36-3</t>
  </si>
  <si>
    <t>Polychlorinated dibenzo-p-dioxins and dibenzofurans (PCDD/PCDF)</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</si>
  <si>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href="https://eur-lex.europa.eu/legal-content/EN/TXT/?uri=uriserv:OJ.L_.2009.096.01.0033.01.ENG&amp;toc=OJ:L:2009:096:TOC"&gt;Commission Regulation (EC) No 304/2009 of 14 April 2009 amending Annexes IV and 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</si>
  <si>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Annex III, part A#Annex IV</t>
  </si>
  <si>
    <t>Polychlorinated naphthalenes</t>
  </si>
  <si>
    <t>Annex I, part A#Annex III, part B#Annex IV</t>
  </si>
  <si>
    <t>Naphthalene, chloro derivs.</t>
  </si>
  <si>
    <t>274-864-4</t>
  </si>
  <si>
    <t>70776-03-3</t>
  </si>
  <si>
    <t>Polycyclic aromatic hydrocarbons (PAHs)</t>
  </si>
  <si>
    <t>&lt;a href="https://eur-lex.europa.eu/legal-content/EN/TXT/?uri=uriserv:OJ.L_.2004.158.01.0007.01.ENG&amp;toc=OJ:L:2004:158:TOC"&gt;Regulation (EC) No 850/2004 of the European Parliament and of the Council on persistent organic pollutants&lt;/a&gt;#&lt;a href="https://eur-lex.europa.eu/legal-content/EN/TXT/?uri=uriserv:OJ.L_.2019.169.01.0045.01.ENG&amp;toc=OJ:L:2019:169:TOC"&gt;Regulation (EU) 2019/1021 of the European Parliament and of the Council of 20 June 2019 on persistent organic pollutants&lt;/a&gt;</t>
  </si>
  <si>
    <t>Annex III, part B</t>
  </si>
  <si>
    <t>Benzo[def]chrysene</t>
  </si>
  <si>
    <t>Benzo[e]acephenanthrylene</t>
  </si>
  <si>
    <t>205-911-9</t>
  </si>
  <si>
    <t>205-99-2</t>
  </si>
  <si>
    <t>Indeno[1,2,3-cd]pyrene</t>
  </si>
  <si>
    <t>205-893-2</t>
  </si>
  <si>
    <t>193-39-5</t>
  </si>
  <si>
    <t>Tetrabromodiphenyl ether (group)</t>
  </si>
  <si>
    <t>1,2-dibromo-4-(2,6-dibromophenoxy)benzene</t>
  </si>
  <si>
    <t>620-888-9</t>
  </si>
  <si>
    <t>189084-62-6</t>
  </si>
  <si>
    <t>1,3,5-tribromo-2-(4-bromophenoxy)benzene</t>
  </si>
  <si>
    <t>621-541-4</t>
  </si>
  <si>
    <t>189084-63-7</t>
  </si>
  <si>
    <t>Diphenyl ether, tetrabromo derivative</t>
  </si>
  <si>
    <t>254-787-2</t>
  </si>
  <si>
    <t>40088-47-9</t>
  </si>
  <si>
    <t>1,2-dibromo-4-(3,4-dibromophenoxy)benzene</t>
  </si>
  <si>
    <t>621-837-3</t>
  </si>
  <si>
    <t>93703-48-1</t>
  </si>
  <si>
    <t>1,2-dibromo-4-(2,4-dibromophenoxy)benzene</t>
  </si>
  <si>
    <t>621-543-5</t>
  </si>
  <si>
    <t>189084-61-5</t>
  </si>
  <si>
    <t>Dicofol</t>
  </si>
  <si>
    <t>204-082-0</t>
  </si>
  <si>
    <t>115-32-2</t>
  </si>
  <si>
    <t>18-Aug-2020</t>
  </si>
  <si>
    <t>&lt;a href="https://eur-lex.europa.eu/eli/reg_del/2020/1204/oj"&gt;Commission Delegated Regulation (EU) 2020/1204 of 9 June 2020 amending Annex I to Regulation (EU) 2019/1021 of the European Parliament and of the Council as regards the listing of dicofol&lt;/a&gt;#&lt;a href="http://data.europa.eu/eli/reg/2022/2400/oj"&gt;Regulation (EU) 2022/2400 of the European Parliament and of the Council of 23 November 2022 amending Annexes IV and V to Regulation (EU) 2019/1021&lt;/a&gt;</t>
  </si>
  <si>
    <t>Bis(pentabromophenyl) ether</t>
  </si>
  <si>
    <t>&lt;a href="http://data.europa.eu/eli/reg/2019/1021/oj"&gt;Regulation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</si>
  <si>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Hexachlorobenzene</t>
  </si>
  <si>
    <t>204-273-9</t>
  </si>
  <si>
    <t>118-74-1</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</si>
  <si>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pollutants&lt;/a&gt;#&lt;a href="https://eur-lex.europa.eu/eli/reg_del/2022/2291/oj2291/oj"&gt;Commission Delegated Regulation (EU) 2022/2291 of 8 September 2022 amending Annex I to Regulation (EU) 2019/1021, as regards hexachlorobenzene&lt;/a&gt;</t>
  </si>
  <si>
    <t>Chlordecone</t>
  </si>
  <si>
    <t>205-601-3</t>
  </si>
  <si>
    <t>143-50-0</t>
  </si>
  <si>
    <t>&lt;a href="https://eur-lex.europa.eu/legal-content/EN/TXT/?uri=uriserv:OJ.L_.2004.158.01.0007.01.ENG&amp;toc=OJ:L:2004:158:TOC"&gt;Regulation (EC) No 850/2004 of the European Parliament and of the Council on persistent organic pollutants&lt;/a&gt;#&lt;a href="https://eur-lex.europa.eu/legal-content/EN/TXT/?uri=uriserv:OJ.L_.2006.217.01.0001.01.ENG&amp;toc=OJ:L:2006:217:TOC"&gt;Council Regulation (EC) No 1195/2006 of 18 July 2006 amending Annex IV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</si>
  <si>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Dodecachloropentacyclo[5.2.1.02,6.03,9.05,8]decane</t>
  </si>
  <si>
    <t>219-196-6</t>
  </si>
  <si>
    <t>2385-85-5</t>
  </si>
  <si>
    <t>Aldrin</t>
  </si>
  <si>
    <t>206-215-8</t>
  </si>
  <si>
    <t>309-00-2</t>
  </si>
  <si>
    <t>10-Nov-2020</t>
  </si>
  <si>
    <t>Hexabromo-1,1'-biphenyl</t>
  </si>
  <si>
    <t>252-994-2</t>
  </si>
  <si>
    <t>36355-01-8</t>
  </si>
  <si>
    <t>Clofenotane</t>
  </si>
  <si>
    <t>200-024-3</t>
  </si>
  <si>
    <t>50-29-3</t>
  </si>
  <si>
    <t>Chlordane , pur</t>
  </si>
  <si>
    <t>200-349-0</t>
  </si>
  <si>
    <t>57-74-9</t>
  </si>
  <si>
    <t>&lt;a href="https://eur-lex.europa.eu/legal-content/EN/TXT/?uri=uriserv:OJ.L_.2004.158.01.0007.01.ENG&amp;toc=OJ:L:2004:158:TOC"&gt;Council Regulation (EC) No 1195/2006 of 18 July 2006 amending Annex IV to Regulation (EC) No 850/2004&lt;/a&gt;#&lt;a href="https://eur-lex.europa.eu/legal-content/EN/TXT/?uri=uriserv:OJ.L_.2006.217.01.0001.01.ENG&amp;toc=OJ:L:2006:217:TOC"&gt;Council Regulation (EC) No 1195/2006 of 18 July 2006 amending Annex IV to Regulation (EC) No 850/2004&lt;/a&gt;#&lt;a href="https://eur-lex.europa.eu/legal-content/EN/TXT/?uri=uriserv:OJ.L_.2006.217.01.0001.01.ENG&amp;toc=OJ:L:2006:217:TOC"&gt;Commission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</si>
  <si>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Dieldrin</t>
  </si>
  <si>
    <t>200-484-5</t>
  </si>
  <si>
    <t>60-57-1</t>
  </si>
  <si>
    <t>Pentachlorobenzene</t>
  </si>
  <si>
    <t>210-172-0</t>
  </si>
  <si>
    <t>608-93-5</t>
  </si>
  <si>
    <t>&lt;a href="https://eur-lex.europa.eu/legal-content/EN/TXT/?uri=uriserv:OJ.L_.2010.223.01.0029.01.ENG&amp;toc=OJ:L:2010:223:TOC"&gt;Regulation (EU) No 757/2010 of 24 August 2010 amending Regulation (EC) No 850/2004 as regards as Annexes I and III&lt;/a&gt;#&lt;a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</si>
  <si>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Endrin</t>
  </si>
  <si>
    <t>200-775-7</t>
  </si>
  <si>
    <t>72-20-8</t>
  </si>
  <si>
    <t>Heptachlor</t>
  </si>
  <si>
    <t>200-962-3</t>
  </si>
  <si>
    <t>76-44-8</t>
  </si>
  <si>
    <t>Toxaphene</t>
  </si>
  <si>
    <t>232-283-3</t>
  </si>
  <si>
    <t>8001-35-2</t>
  </si>
  <si>
    <t>&lt;a href="https://eur-lex.europa.eu/legal-content/EN/TXT/?uri=uriserv:OJ.L_.2004.158.01.0007.01.ENG&amp;toc=OJ:L:2004:158:TOC"&gt;Regulation (EC) No 850/2004 of the European Parliament and of the Council on persistent organic pollutants&lt;/a&gt;#&lt;a href="https://eur-lex.europa.eu/legal-content/EN/TXT/?uri=uriserv:OJ.L_.2009.096.01.0033.01.ENG&amp;toc=OJ:L:2009:096:TOC"&gt;Commission Regulation (EC) No 304/2009 of 14 April 2009 amending Annexes IV and V to Regulation (EC) No 850/2004&lt;/a&gt;#&lt;a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href="https://eur-lex.europa.eu/legal-content/EN/TXT/?uri=uriserv:OJ.L_.2019.169.01.0045.01.ENG&amp;toc=OJ:L:2019:169:TOC"&gt;Regulation (EU) 2019/1021 of the European Parliament and of the Council of 20 June 2019 on persistent organic pollutants&lt;/a&gt;</t>
  </si>
  <si>
    <t>Alkanes, C10-13, chloro</t>
  </si>
  <si>
    <t>&lt;a href="https://eur-lex.europa.eu/legal-content/EN/TXT/?uri=uriserv:OJ.L_.2012.159.01.0001.01.ENG&amp;toc=OJ:L:2012:159:TOC"&gt;Commission Regulation (EU) No 519/2012 of 19 June 2012 amending Regulation (EC) No 850/2004 as regards as Annex I&lt;/a&gt;#&lt;a href="https://eur-lex.europa.eu/legal-content/EN/TXT/?uri=uriserv:OJ.L_.2014.363.01.0067.01.ENG&amp;toc=OJ:L:2014:363:TOC"&gt;Commission Regulation (EU) No 1342/2014 of 17 December 2014 amending Regulation (EC) No 850/2004  as regards Annexes IV and V&lt;/a&gt;#&lt;a href="https://eur-lex.europa.eu/legal-content/EN/TXT/?uri=uriserv:OJ.L_.2015.298.01.0001.01.ENG&amp;toc=OJ:L:2015:298:TOC"&gt;Commission Regulation (EU) 2015/2030 of 13 November 2015 amending Regulation (EC) No 850/2004 as regards as annex I&lt;/a&gt;#&lt;a href="https://eur-lex.europa.eu/legal-content/EN/TXT/?uri=uriserv:OJ.L_.2019.169.01.0045.01.ENG&amp;toc=OJ:L:2019:169:TOC"&gt;Regulation (EU) 2019/1021 of the European Parliament and of the Council of 20 June 2019 on persistent organic pollutants&lt;/a&gt;#&lt;a href="http://data.europa.eu/eli/reg/2022/2400/oj"&gt;Regulation (EU) 2022/2400 of the European Parliament and of the Council of 23 November 2022 amending Annexes IV and V to Regulation (EU) 2019/1021&lt;/a&gt;</t>
  </si>
  <si>
    <t>Hexachlorobuta-1,3-diene</t>
  </si>
  <si>
    <t>201-765-5</t>
  </si>
  <si>
    <t>87-68-3</t>
  </si>
  <si>
    <t>ANNEX V</t>
  </si>
  <si>
    <r>
      <t>Annex I to Directive 2008/105/EC 
‘</t>
    </r>
    <r>
      <rPr>
        <b/>
        <sz val="12"/>
        <rFont val="Times New Roman"/>
        <family val="1"/>
      </rPr>
      <t>ENVIRONMENTAL QUALITY STANDARDS (EQS) FOR PRIORITY SUBSTANCES IN SURFACE WATERS</t>
    </r>
    <r>
      <rPr>
        <sz val="12"/>
        <rFont val="Times New Roman"/>
        <family val="1"/>
      </rPr>
      <t>’;</t>
    </r>
  </si>
  <si>
    <t xml:space="preserve">    Part A : ‘PART A: ENVIRONMENTAL QUALITY STANDARDS</t>
  </si>
  <si>
    <r>
      <rPr>
        <sz val="12"/>
        <rFont val="Times New Roman"/>
        <family val="1"/>
      </rPr>
      <t>Note 1: Where an EQS is listed between [], this value is subject to confirmation in the light of the opinion requested from the Scientific Committee on Health, Environmental and Emerging Risks.</t>
    </r>
  </si>
  <si>
    <r>
      <rPr>
        <sz val="11"/>
        <rFont val="Times New Roman"/>
        <family val="1"/>
      </rPr>
      <t xml:space="preserve">[Entry
</t>
    </r>
    <r>
      <rPr>
        <sz val="11"/>
        <rFont val="Times New Roman"/>
        <family val="1"/>
      </rPr>
      <t>] N°</t>
    </r>
  </si>
  <si>
    <r>
      <rPr>
        <sz val="11"/>
        <rFont val="Times New Roman"/>
        <family val="1"/>
      </rPr>
      <t>Name of substance</t>
    </r>
  </si>
  <si>
    <r>
      <rPr>
        <sz val="11"/>
        <rFont val="Times New Roman"/>
        <family val="1"/>
      </rPr>
      <t>Category of substances</t>
    </r>
  </si>
  <si>
    <r>
      <rPr>
        <sz val="11"/>
        <rFont val="Times New Roman"/>
        <family val="1"/>
      </rPr>
      <t xml:space="preserve">CAS
</t>
    </r>
    <r>
      <rPr>
        <sz val="11"/>
        <rFont val="Times New Roman"/>
        <family val="1"/>
      </rPr>
      <t>number (</t>
    </r>
    <r>
      <rPr>
        <vertAlign val="superscript"/>
        <sz val="11"/>
        <rFont val="Times New Roman"/>
        <family val="1"/>
      </rPr>
      <t>1</t>
    </r>
    <r>
      <rPr>
        <sz val="11"/>
        <rFont val="Times New Roman"/>
        <family val="1"/>
      </rPr>
      <t>)</t>
    </r>
  </si>
  <si>
    <r>
      <rPr>
        <sz val="11"/>
        <rFont val="Times New Roman"/>
        <family val="1"/>
      </rPr>
      <t>EU number (</t>
    </r>
    <r>
      <rPr>
        <vertAlign val="superscript"/>
        <sz val="11"/>
        <rFont val="Times New Roman"/>
        <family val="1"/>
      </rPr>
      <t>2</t>
    </r>
    <r>
      <rPr>
        <sz val="11"/>
        <rFont val="Times New Roman"/>
        <family val="1"/>
      </rPr>
      <t>)</t>
    </r>
  </si>
  <si>
    <r>
      <rPr>
        <sz val="11"/>
        <rFont val="Times New Roman"/>
        <family val="1"/>
      </rPr>
      <t>AA-EQS (</t>
    </r>
    <r>
      <rPr>
        <vertAlign val="superscript"/>
        <sz val="11"/>
        <rFont val="Times New Roman"/>
        <family val="1"/>
      </rPr>
      <t>3</t>
    </r>
    <r>
      <rPr>
        <sz val="11"/>
        <rFont val="Times New Roman"/>
        <family val="1"/>
      </rPr>
      <t xml:space="preserve">)
</t>
    </r>
    <r>
      <rPr>
        <sz val="11"/>
        <rFont val="Times New Roman"/>
        <family val="1"/>
      </rPr>
      <t>Inland surface waters (</t>
    </r>
    <r>
      <rPr>
        <vertAlign val="superscript"/>
        <sz val="11"/>
        <rFont val="Times New Roman"/>
        <family val="1"/>
      </rPr>
      <t>4</t>
    </r>
    <r>
      <rPr>
        <sz val="11"/>
        <rFont val="Times New Roman"/>
        <family val="1"/>
      </rPr>
      <t xml:space="preserve">)
</t>
    </r>
    <r>
      <rPr>
        <sz val="11"/>
        <rFont val="Times New Roman"/>
        <family val="1"/>
      </rPr>
      <t>[µg/l]</t>
    </r>
  </si>
  <si>
    <r>
      <rPr>
        <sz val="11"/>
        <rFont val="Times New Roman"/>
        <family val="1"/>
      </rPr>
      <t>AA-EQS (</t>
    </r>
    <r>
      <rPr>
        <vertAlign val="superscript"/>
        <sz val="11"/>
        <rFont val="Times New Roman"/>
        <family val="1"/>
      </rPr>
      <t>3</t>
    </r>
    <r>
      <rPr>
        <sz val="11"/>
        <rFont val="Times New Roman"/>
        <family val="1"/>
      </rPr>
      <t xml:space="preserve">)
</t>
    </r>
    <r>
      <rPr>
        <sz val="11"/>
        <rFont val="Times New Roman"/>
        <family val="1"/>
      </rPr>
      <t xml:space="preserve">Other surface waters
</t>
    </r>
    <r>
      <rPr>
        <sz val="11"/>
        <rFont val="Times New Roman"/>
        <family val="1"/>
      </rPr>
      <t>[µg/l]</t>
    </r>
  </si>
  <si>
    <r>
      <rPr>
        <sz val="11"/>
        <rFont val="Times New Roman"/>
        <family val="1"/>
      </rPr>
      <t>MAC-EQS (</t>
    </r>
    <r>
      <rPr>
        <vertAlign val="superscript"/>
        <sz val="11"/>
        <rFont val="Times New Roman"/>
        <family val="1"/>
      </rPr>
      <t>5</t>
    </r>
    <r>
      <rPr>
        <sz val="11"/>
        <rFont val="Times New Roman"/>
        <family val="1"/>
      </rPr>
      <t xml:space="preserve">)
</t>
    </r>
    <r>
      <rPr>
        <sz val="11"/>
        <rFont val="Times New Roman"/>
        <family val="1"/>
      </rPr>
      <t>Inland surface waters (</t>
    </r>
    <r>
      <rPr>
        <vertAlign val="superscript"/>
        <sz val="11"/>
        <rFont val="Times New Roman"/>
        <family val="1"/>
      </rPr>
      <t>4</t>
    </r>
    <r>
      <rPr>
        <sz val="11"/>
        <rFont val="Times New Roman"/>
        <family val="1"/>
      </rPr>
      <t xml:space="preserve">)
</t>
    </r>
    <r>
      <rPr>
        <sz val="11"/>
        <rFont val="Times New Roman"/>
        <family val="1"/>
      </rPr>
      <t>[µg/l]</t>
    </r>
  </si>
  <si>
    <r>
      <rPr>
        <sz val="11"/>
        <rFont val="Times New Roman"/>
        <family val="1"/>
      </rPr>
      <t>MAC-EQS (</t>
    </r>
    <r>
      <rPr>
        <vertAlign val="superscript"/>
        <sz val="11"/>
        <rFont val="Times New Roman"/>
        <family val="1"/>
      </rPr>
      <t>5</t>
    </r>
    <r>
      <rPr>
        <sz val="11"/>
        <rFont val="Times New Roman"/>
        <family val="1"/>
      </rPr>
      <t xml:space="preserve">)
</t>
    </r>
    <r>
      <rPr>
        <sz val="11"/>
        <rFont val="Times New Roman"/>
        <family val="1"/>
      </rPr>
      <t xml:space="preserve">Other surface waters
</t>
    </r>
    <r>
      <rPr>
        <sz val="11"/>
        <rFont val="Times New Roman"/>
        <family val="1"/>
      </rPr>
      <t>[µg/l]</t>
    </r>
  </si>
  <si>
    <r>
      <rPr>
        <sz val="11"/>
        <rFont val="Times New Roman"/>
        <family val="1"/>
      </rPr>
      <t xml:space="preserve">EQS
</t>
    </r>
    <r>
      <rPr>
        <sz val="11"/>
        <rFont val="Times New Roman"/>
        <family val="1"/>
      </rPr>
      <t>Biota (</t>
    </r>
    <r>
      <rPr>
        <vertAlign val="superscript"/>
        <sz val="11"/>
        <rFont val="Times New Roman"/>
        <family val="1"/>
      </rPr>
      <t>6</t>
    </r>
    <r>
      <rPr>
        <sz val="11"/>
        <rFont val="Times New Roman"/>
        <family val="1"/>
      </rPr>
      <t xml:space="preserve">) [µg/kg wet weight]
</t>
    </r>
    <r>
      <rPr>
        <sz val="11"/>
        <rFont val="Times New Roman"/>
        <family val="1"/>
      </rPr>
      <t>or EQS Sediment [µg /kg dry weight] where so indicated</t>
    </r>
  </si>
  <si>
    <r>
      <rPr>
        <sz val="11"/>
        <rFont val="Times New Roman"/>
        <family val="1"/>
      </rPr>
      <t>Identified as a priority hazardous substance</t>
    </r>
  </si>
  <si>
    <r>
      <rPr>
        <sz val="11"/>
        <rFont val="Times New Roman"/>
        <family val="1"/>
      </rPr>
      <t xml:space="preserve">Identified as an Ubiquitous Persistent, Bioaccumul ative and Toxic (uPBT)
</t>
    </r>
    <r>
      <rPr>
        <sz val="11"/>
        <rFont val="Times New Roman"/>
        <family val="1"/>
      </rPr>
      <t>substance</t>
    </r>
  </si>
  <si>
    <r>
      <rPr>
        <sz val="11"/>
        <rFont val="Times New Roman"/>
        <family val="1"/>
      </rPr>
      <t>Identified as a substance that tends to accumulat e in sediment and/or biota</t>
    </r>
  </si>
  <si>
    <r>
      <rPr>
        <sz val="11"/>
        <rFont val="Times New Roman"/>
        <family val="1"/>
      </rPr>
      <t>The substance Alachlor has been moved to Part C of Annex II</t>
    </r>
  </si>
  <si>
    <r>
      <rPr>
        <sz val="11"/>
        <rFont val="Times New Roman"/>
        <family val="1"/>
      </rPr>
      <t>Anthracene</t>
    </r>
  </si>
  <si>
    <r>
      <rPr>
        <sz val="11"/>
        <rFont val="Times New Roman"/>
        <family val="1"/>
      </rPr>
      <t>Industrial substances</t>
    </r>
  </si>
  <si>
    <r>
      <rPr>
        <sz val="11"/>
        <rFont val="Times New Roman"/>
        <family val="1"/>
      </rPr>
      <t>204-371-1</t>
    </r>
  </si>
  <si>
    <r>
      <rPr>
        <sz val="11"/>
        <rFont val="Times New Roman"/>
        <family val="1"/>
      </rPr>
      <t>0,1</t>
    </r>
  </si>
  <si>
    <r>
      <rPr>
        <sz val="11"/>
        <rFont val="Times New Roman"/>
        <family val="1"/>
      </rPr>
      <t>X</t>
    </r>
  </si>
  <si>
    <r>
      <rPr>
        <sz val="11"/>
        <rFont val="Times New Roman"/>
        <family val="1"/>
      </rPr>
      <t>Atrazine</t>
    </r>
  </si>
  <si>
    <r>
      <rPr>
        <sz val="11"/>
        <rFont val="Times New Roman"/>
        <family val="1"/>
      </rPr>
      <t>Herbicides</t>
    </r>
  </si>
  <si>
    <r>
      <rPr>
        <sz val="11"/>
        <rFont val="Times New Roman"/>
        <family val="1"/>
      </rPr>
      <t>1912-24-9</t>
    </r>
  </si>
  <si>
    <r>
      <rPr>
        <sz val="11"/>
        <rFont val="Times New Roman"/>
        <family val="1"/>
      </rPr>
      <t>217-617-8</t>
    </r>
  </si>
  <si>
    <r>
      <rPr>
        <sz val="11"/>
        <rFont val="Times New Roman"/>
        <family val="1"/>
      </rPr>
      <t>0,6</t>
    </r>
  </si>
  <si>
    <r>
      <rPr>
        <sz val="11"/>
        <rFont val="Times New Roman"/>
        <family val="1"/>
      </rPr>
      <t>2,0</t>
    </r>
  </si>
  <si>
    <r>
      <rPr>
        <sz val="11"/>
        <rFont val="Times New Roman"/>
        <family val="1"/>
      </rPr>
      <t>Benzene</t>
    </r>
  </si>
  <si>
    <r>
      <rPr>
        <sz val="11"/>
        <rFont val="Times New Roman"/>
        <family val="1"/>
      </rPr>
      <t>71-43-2</t>
    </r>
  </si>
  <si>
    <r>
      <rPr>
        <sz val="11"/>
        <rFont val="Times New Roman"/>
        <family val="1"/>
      </rPr>
      <t>200-753-7</t>
    </r>
  </si>
  <si>
    <r>
      <rPr>
        <sz val="11"/>
        <rFont val="Times New Roman"/>
        <family val="1"/>
      </rPr>
      <t>Brominated diphenylethers</t>
    </r>
  </si>
  <si>
    <r>
      <rPr>
        <sz val="11"/>
        <rFont val="Times New Roman"/>
        <family val="1"/>
      </rPr>
      <t>not applicable</t>
    </r>
  </si>
  <si>
    <r>
      <rPr>
        <sz val="11"/>
        <rFont val="Times New Roman"/>
        <family val="1"/>
      </rPr>
      <t>0,14 (</t>
    </r>
    <r>
      <rPr>
        <vertAlign val="superscript"/>
        <sz val="11"/>
        <rFont val="Times New Roman"/>
        <family val="1"/>
      </rPr>
      <t>7</t>
    </r>
    <r>
      <rPr>
        <sz val="11"/>
        <rFont val="Times New Roman"/>
        <family val="1"/>
      </rPr>
      <t>)</t>
    </r>
  </si>
  <si>
    <r>
      <rPr>
        <sz val="11"/>
        <rFont val="Times New Roman"/>
        <family val="1"/>
      </rPr>
      <t>0,014 (</t>
    </r>
    <r>
      <rPr>
        <vertAlign val="superscript"/>
        <sz val="11"/>
        <rFont val="Times New Roman"/>
        <family val="1"/>
      </rPr>
      <t>7</t>
    </r>
    <r>
      <rPr>
        <sz val="11"/>
        <rFont val="Times New Roman"/>
        <family val="1"/>
      </rPr>
      <t>)</t>
    </r>
  </si>
  <si>
    <r>
      <rPr>
        <sz val="11"/>
        <rFont val="Times New Roman"/>
        <family val="1"/>
      </rPr>
      <t xml:space="preserve">[0,00028]
</t>
    </r>
    <r>
      <rPr>
        <sz val="11"/>
        <rFont val="Times New Roman"/>
        <family val="1"/>
      </rPr>
      <t>(</t>
    </r>
    <r>
      <rPr>
        <vertAlign val="superscript"/>
        <sz val="11"/>
        <rFont val="Times New Roman"/>
        <family val="1"/>
      </rPr>
      <t>7</t>
    </r>
    <r>
      <rPr>
        <sz val="11"/>
        <rFont val="Times New Roman"/>
        <family val="1"/>
      </rPr>
      <t>)</t>
    </r>
  </si>
  <si>
    <r>
      <rPr>
        <sz val="11"/>
        <rFont val="Times New Roman"/>
        <family val="1"/>
      </rPr>
      <t>X (</t>
    </r>
    <r>
      <rPr>
        <vertAlign val="superscript"/>
        <sz val="11"/>
        <rFont val="Times New Roman"/>
        <family val="1"/>
      </rPr>
      <t>8</t>
    </r>
    <r>
      <rPr>
        <sz val="11"/>
        <rFont val="Times New Roman"/>
        <family val="1"/>
      </rPr>
      <t>)</t>
    </r>
  </si>
  <si>
    <r>
      <rPr>
        <sz val="11"/>
        <rFont val="Times New Roman"/>
        <family val="1"/>
      </rPr>
      <t>Cadmium and its</t>
    </r>
  </si>
  <si>
    <r>
      <rPr>
        <sz val="11"/>
        <rFont val="Times New Roman"/>
        <family val="1"/>
      </rPr>
      <t>Metals</t>
    </r>
  </si>
  <si>
    <r>
      <rPr>
        <sz val="11"/>
        <rFont val="Times New Roman"/>
        <family val="1"/>
      </rPr>
      <t>7440-43-9</t>
    </r>
  </si>
  <si>
    <r>
      <rPr>
        <sz val="11"/>
        <rFont val="Times New Roman"/>
        <family val="1"/>
      </rPr>
      <t>231-152-8</t>
    </r>
  </si>
  <si>
    <r>
      <rPr>
        <sz val="11"/>
        <rFont val="Times New Roman"/>
        <family val="1"/>
      </rPr>
      <t>≤ 0,08 (Class</t>
    </r>
  </si>
  <si>
    <r>
      <rPr>
        <sz val="11"/>
        <rFont val="Times New Roman"/>
        <family val="1"/>
      </rPr>
      <t>0,2</t>
    </r>
  </si>
  <si>
    <r>
      <rPr>
        <sz val="11"/>
        <rFont val="Times New Roman"/>
        <family val="1"/>
      </rPr>
      <t>≤ 0,45 (Class</t>
    </r>
  </si>
  <si>
    <r>
      <rPr>
        <sz val="11"/>
        <rFont val="Times New Roman"/>
        <family val="1"/>
      </rPr>
      <t>compounds</t>
    </r>
  </si>
  <si>
    <r>
      <rPr>
        <sz val="11"/>
        <rFont val="Times New Roman"/>
        <family val="1"/>
      </rPr>
      <t>1)</t>
    </r>
  </si>
  <si>
    <r>
      <rPr>
        <sz val="11"/>
        <rFont val="Times New Roman"/>
        <family val="1"/>
      </rPr>
      <t>(depending on water</t>
    </r>
  </si>
  <si>
    <r>
      <rPr>
        <sz val="11"/>
        <rFont val="Times New Roman"/>
        <family val="1"/>
      </rPr>
      <t>0,08 (Class</t>
    </r>
  </si>
  <si>
    <r>
      <rPr>
        <sz val="11"/>
        <rFont val="Times New Roman"/>
        <family val="1"/>
      </rPr>
      <t>0,45 (Class</t>
    </r>
  </si>
  <si>
    <r>
      <rPr>
        <sz val="11"/>
        <rFont val="Times New Roman"/>
        <family val="1"/>
      </rPr>
      <t>hardness classes) (</t>
    </r>
    <r>
      <rPr>
        <vertAlign val="superscript"/>
        <sz val="11"/>
        <rFont val="Times New Roman"/>
        <family val="1"/>
      </rPr>
      <t>9</t>
    </r>
    <r>
      <rPr>
        <sz val="11"/>
        <rFont val="Times New Roman"/>
        <family val="1"/>
      </rPr>
      <t>)</t>
    </r>
  </si>
  <si>
    <r>
      <rPr>
        <sz val="11"/>
        <rFont val="Times New Roman"/>
        <family val="1"/>
      </rPr>
      <t>2)</t>
    </r>
  </si>
  <si>
    <r>
      <rPr>
        <sz val="11"/>
        <rFont val="Times New Roman"/>
        <family val="1"/>
      </rPr>
      <t>0,09 (Class</t>
    </r>
  </si>
  <si>
    <r>
      <rPr>
        <sz val="11"/>
        <rFont val="Times New Roman"/>
        <family val="1"/>
      </rPr>
      <t>0,6 (Class 3)</t>
    </r>
  </si>
  <si>
    <r>
      <rPr>
        <sz val="11"/>
        <rFont val="Times New Roman"/>
        <family val="1"/>
      </rPr>
      <t>3)</t>
    </r>
  </si>
  <si>
    <r>
      <rPr>
        <sz val="11"/>
        <rFont val="Times New Roman"/>
        <family val="1"/>
      </rPr>
      <t>0,9 (Class 4)</t>
    </r>
  </si>
  <si>
    <r>
      <rPr>
        <sz val="11"/>
        <rFont val="Times New Roman"/>
        <family val="1"/>
      </rPr>
      <t xml:space="preserve">0,15 (Class
</t>
    </r>
    <r>
      <rPr>
        <sz val="11"/>
        <rFont val="Times New Roman"/>
        <family val="1"/>
      </rPr>
      <t>4)</t>
    </r>
  </si>
  <si>
    <r>
      <rPr>
        <sz val="11"/>
        <rFont val="Times New Roman"/>
        <family val="1"/>
      </rPr>
      <t>1,5 (Class 5)</t>
    </r>
  </si>
  <si>
    <r>
      <rPr>
        <sz val="11"/>
        <rFont val="Times New Roman"/>
        <family val="1"/>
      </rPr>
      <t>0,25 (Class</t>
    </r>
  </si>
  <si>
    <r>
      <rPr>
        <sz val="11"/>
        <rFont val="Times New Roman"/>
        <family val="1"/>
      </rPr>
      <t>5)</t>
    </r>
  </si>
  <si>
    <r>
      <rPr>
        <sz val="11"/>
        <rFont val="Times New Roman"/>
        <family val="1"/>
      </rPr>
      <t>(6a)</t>
    </r>
  </si>
  <si>
    <r>
      <rPr>
        <sz val="11"/>
        <rFont val="Times New Roman"/>
        <family val="1"/>
      </rPr>
      <t>The substance Carbon tetrachloride has been moved to Part C of Annex II</t>
    </r>
  </si>
  <si>
    <r>
      <rPr>
        <vertAlign val="superscript"/>
        <sz val="11"/>
        <rFont val="Times New Roman"/>
        <family val="1"/>
      </rPr>
      <t>C</t>
    </r>
    <r>
      <rPr>
        <sz val="7"/>
        <rFont val="Times New Roman"/>
        <family val="1"/>
      </rPr>
      <t xml:space="preserve">10-13 </t>
    </r>
    <r>
      <rPr>
        <vertAlign val="superscript"/>
        <sz val="11"/>
        <rFont val="Times New Roman"/>
        <family val="1"/>
      </rPr>
      <t>Chloroalkanes (10)</t>
    </r>
  </si>
  <si>
    <r>
      <rPr>
        <sz val="11"/>
        <rFont val="Times New Roman"/>
        <family val="1"/>
      </rPr>
      <t xml:space="preserve">85535-84-
</t>
    </r>
    <r>
      <rPr>
        <sz val="11"/>
        <rFont val="Times New Roman"/>
        <family val="1"/>
      </rPr>
      <t>8</t>
    </r>
  </si>
  <si>
    <r>
      <rPr>
        <sz val="11"/>
        <rFont val="Times New Roman"/>
        <family val="1"/>
      </rPr>
      <t>287-476-5</t>
    </r>
  </si>
  <si>
    <r>
      <rPr>
        <sz val="11"/>
        <rFont val="Times New Roman"/>
        <family val="1"/>
      </rPr>
      <t>0,4</t>
    </r>
  </si>
  <si>
    <r>
      <rPr>
        <sz val="11"/>
        <rFont val="Times New Roman"/>
        <family val="1"/>
      </rPr>
      <t>1,4</t>
    </r>
  </si>
  <si>
    <r>
      <rPr>
        <sz val="11"/>
        <rFont val="Times New Roman"/>
        <family val="1"/>
      </rPr>
      <t>The substance Chlorfenvinphos has been moved to Part C of Annex II</t>
    </r>
  </si>
  <si>
    <r>
      <rPr>
        <sz val="11"/>
        <rFont val="Times New Roman"/>
        <family val="1"/>
      </rPr>
      <t>Chlorpyrifos (Chlorpyrifos-ethyl)</t>
    </r>
  </si>
  <si>
    <r>
      <rPr>
        <sz val="11"/>
        <rFont val="Times New Roman"/>
        <family val="1"/>
      </rPr>
      <t>Organophosp hate pesticides</t>
    </r>
  </si>
  <si>
    <r>
      <rPr>
        <sz val="11"/>
        <rFont val="Times New Roman"/>
        <family val="1"/>
      </rPr>
      <t>2921-88-2</t>
    </r>
  </si>
  <si>
    <r>
      <rPr>
        <sz val="11"/>
        <rFont val="Times New Roman"/>
        <family val="1"/>
      </rPr>
      <t>220-864-4</t>
    </r>
  </si>
  <si>
    <r>
      <rPr>
        <sz val="11"/>
        <rFont val="Times New Roman"/>
        <family val="1"/>
      </rPr>
      <t>4,6 × 10</t>
    </r>
    <r>
      <rPr>
        <vertAlign val="superscript"/>
        <sz val="11"/>
        <rFont val="Times New Roman"/>
        <family val="1"/>
      </rPr>
      <t>-4</t>
    </r>
  </si>
  <si>
    <r>
      <rPr>
        <sz val="11"/>
        <rFont val="Times New Roman"/>
        <family val="1"/>
      </rPr>
      <t>4,6 × 10</t>
    </r>
    <r>
      <rPr>
        <vertAlign val="superscript"/>
        <sz val="11"/>
        <rFont val="Times New Roman"/>
        <family val="1"/>
      </rPr>
      <t>-5</t>
    </r>
  </si>
  <si>
    <r>
      <rPr>
        <sz val="11"/>
        <rFont val="Times New Roman"/>
        <family val="1"/>
      </rPr>
      <t>0,0026</t>
    </r>
  </si>
  <si>
    <r>
      <rPr>
        <sz val="11"/>
        <rFont val="Times New Roman"/>
        <family val="1"/>
      </rPr>
      <t>5,2 × 10</t>
    </r>
    <r>
      <rPr>
        <vertAlign val="superscript"/>
        <sz val="11"/>
        <rFont val="Times New Roman"/>
        <family val="1"/>
      </rPr>
      <t>-4</t>
    </r>
  </si>
  <si>
    <r>
      <rPr>
        <sz val="11"/>
        <rFont val="Times New Roman"/>
        <family val="1"/>
      </rPr>
      <t>(9a)</t>
    </r>
  </si>
  <si>
    <r>
      <rPr>
        <sz val="11"/>
        <rFont val="Times New Roman"/>
        <family val="1"/>
      </rPr>
      <t>Cyclodiene pesticides:</t>
    </r>
  </si>
  <si>
    <r>
      <rPr>
        <sz val="11"/>
        <rFont val="Times New Roman"/>
        <family val="1"/>
      </rPr>
      <t>Organochlori</t>
    </r>
  </si>
  <si>
    <r>
      <rPr>
        <sz val="11"/>
        <rFont val="Times New Roman"/>
        <family val="1"/>
      </rPr>
      <t>Σ = 0,01</t>
    </r>
  </si>
  <si>
    <r>
      <rPr>
        <sz val="11"/>
        <rFont val="Times New Roman"/>
        <family val="1"/>
      </rPr>
      <t>Σ = 0,005</t>
    </r>
  </si>
  <si>
    <r>
      <rPr>
        <sz val="11"/>
        <rFont val="Times New Roman"/>
        <family val="1"/>
      </rPr>
      <t>not</t>
    </r>
  </si>
  <si>
    <r>
      <rPr>
        <sz val="11"/>
        <rFont val="Times New Roman"/>
        <family val="1"/>
      </rPr>
      <t>Aldrin</t>
    </r>
  </si>
  <si>
    <r>
      <rPr>
        <sz val="11"/>
        <rFont val="Times New Roman"/>
        <family val="1"/>
      </rPr>
      <t>ne pesticides</t>
    </r>
  </si>
  <si>
    <r>
      <rPr>
        <sz val="11"/>
        <rFont val="Times New Roman"/>
        <family val="1"/>
      </rPr>
      <t>309-00-2</t>
    </r>
  </si>
  <si>
    <r>
      <rPr>
        <sz val="11"/>
        <rFont val="Times New Roman"/>
        <family val="1"/>
      </rPr>
      <t>206-215-8</t>
    </r>
  </si>
  <si>
    <r>
      <rPr>
        <sz val="11"/>
        <rFont val="Times New Roman"/>
        <family val="1"/>
      </rPr>
      <t>applicable</t>
    </r>
  </si>
  <si>
    <r>
      <rPr>
        <sz val="11"/>
        <rFont val="Times New Roman"/>
        <family val="1"/>
      </rPr>
      <t>Dieldrin</t>
    </r>
  </si>
  <si>
    <r>
      <rPr>
        <sz val="11"/>
        <rFont val="Times New Roman"/>
        <family val="1"/>
      </rPr>
      <t>60-57-1</t>
    </r>
  </si>
  <si>
    <r>
      <rPr>
        <sz val="11"/>
        <rFont val="Times New Roman"/>
        <family val="1"/>
      </rPr>
      <t>200-484-5</t>
    </r>
  </si>
  <si>
    <r>
      <rPr>
        <sz val="11"/>
        <rFont val="Times New Roman"/>
        <family val="1"/>
      </rPr>
      <t>Endrin</t>
    </r>
  </si>
  <si>
    <r>
      <rPr>
        <sz val="11"/>
        <rFont val="Times New Roman"/>
        <family val="1"/>
      </rPr>
      <t>72-20-8</t>
    </r>
  </si>
  <si>
    <r>
      <rPr>
        <sz val="11"/>
        <rFont val="Times New Roman"/>
        <family val="1"/>
      </rPr>
      <t>200-775-7</t>
    </r>
  </si>
  <si>
    <r>
      <rPr>
        <sz val="11"/>
        <rFont val="Times New Roman"/>
        <family val="1"/>
      </rPr>
      <t>Isodrin</t>
    </r>
  </si>
  <si>
    <r>
      <rPr>
        <sz val="11"/>
        <rFont val="Times New Roman"/>
        <family val="1"/>
      </rPr>
      <t>465-73-6</t>
    </r>
  </si>
  <si>
    <r>
      <rPr>
        <sz val="11"/>
        <rFont val="Times New Roman"/>
        <family val="1"/>
      </rPr>
      <t>207-366-2</t>
    </r>
  </si>
  <si>
    <r>
      <rPr>
        <sz val="11"/>
        <rFont val="Times New Roman"/>
        <family val="1"/>
      </rPr>
      <t>(9b)</t>
    </r>
  </si>
  <si>
    <r>
      <rPr>
        <sz val="11"/>
        <rFont val="Times New Roman"/>
        <family val="1"/>
      </rPr>
      <t>DDT total (</t>
    </r>
    <r>
      <rPr>
        <vertAlign val="superscript"/>
        <sz val="11"/>
        <rFont val="Times New Roman"/>
        <family val="1"/>
      </rPr>
      <t>11</t>
    </r>
    <r>
      <rPr>
        <sz val="11"/>
        <rFont val="Times New Roman"/>
        <family val="1"/>
      </rPr>
      <t>)</t>
    </r>
  </si>
  <si>
    <r>
      <rPr>
        <sz val="11"/>
        <rFont val="Times New Roman"/>
        <family val="1"/>
      </rPr>
      <t>Organochlori ne pesticides</t>
    </r>
  </si>
  <si>
    <r>
      <rPr>
        <sz val="11"/>
        <rFont val="Times New Roman"/>
        <family val="1"/>
      </rPr>
      <t>0,025</t>
    </r>
  </si>
  <si>
    <r>
      <rPr>
        <sz val="11"/>
        <rFont val="Times New Roman"/>
        <family val="1"/>
      </rPr>
      <t>para-para-DDT</t>
    </r>
  </si>
  <si>
    <r>
      <rPr>
        <sz val="11"/>
        <rFont val="Times New Roman"/>
        <family val="1"/>
      </rPr>
      <t>50-29-3</t>
    </r>
  </si>
  <si>
    <r>
      <rPr>
        <sz val="11"/>
        <rFont val="Times New Roman"/>
        <family val="1"/>
      </rPr>
      <t>200-024-3</t>
    </r>
  </si>
  <si>
    <r>
      <rPr>
        <sz val="11"/>
        <rFont val="Times New Roman"/>
        <family val="1"/>
      </rPr>
      <t>0,01</t>
    </r>
  </si>
  <si>
    <r>
      <rPr>
        <sz val="11"/>
        <rFont val="Times New Roman"/>
        <family val="1"/>
      </rPr>
      <t>1,2-Dichloroethane</t>
    </r>
  </si>
  <si>
    <r>
      <rPr>
        <sz val="11"/>
        <rFont val="Times New Roman"/>
        <family val="1"/>
      </rPr>
      <t>107-06-2</t>
    </r>
  </si>
  <si>
    <r>
      <rPr>
        <sz val="11"/>
        <rFont val="Times New Roman"/>
        <family val="1"/>
      </rPr>
      <t>203-458-1</t>
    </r>
  </si>
  <si>
    <r>
      <rPr>
        <sz val="11"/>
        <rFont val="Times New Roman"/>
        <family val="1"/>
      </rPr>
      <t>Dichloromethane</t>
    </r>
  </si>
  <si>
    <r>
      <rPr>
        <sz val="11"/>
        <rFont val="Times New Roman"/>
        <family val="1"/>
      </rPr>
      <t>200-838-9</t>
    </r>
  </si>
  <si>
    <r>
      <rPr>
        <sz val="11"/>
        <rFont val="Times New Roman"/>
        <family val="1"/>
      </rPr>
      <t>Di(2-ethylhexyl)- phthalate (DEHP)</t>
    </r>
  </si>
  <si>
    <r>
      <rPr>
        <sz val="11"/>
        <rFont val="Times New Roman"/>
        <family val="1"/>
      </rPr>
      <t>117-81-7</t>
    </r>
  </si>
  <si>
    <r>
      <rPr>
        <sz val="11"/>
        <rFont val="Times New Roman"/>
        <family val="1"/>
      </rPr>
      <t>204-211-0</t>
    </r>
  </si>
  <si>
    <r>
      <rPr>
        <sz val="11"/>
        <rFont val="Times New Roman"/>
        <family val="1"/>
      </rPr>
      <t>1,3</t>
    </r>
  </si>
  <si>
    <r>
      <rPr>
        <sz val="11"/>
        <rFont val="Times New Roman"/>
        <family val="1"/>
      </rPr>
      <t>Diuron</t>
    </r>
  </si>
  <si>
    <r>
      <rPr>
        <sz val="11"/>
        <rFont val="Times New Roman"/>
        <family val="1"/>
      </rPr>
      <t>330-54-1</t>
    </r>
  </si>
  <si>
    <r>
      <rPr>
        <sz val="11"/>
        <rFont val="Times New Roman"/>
        <family val="1"/>
      </rPr>
      <t>206-354-4</t>
    </r>
  </si>
  <si>
    <r>
      <rPr>
        <sz val="11"/>
        <rFont val="Times New Roman"/>
        <family val="1"/>
      </rPr>
      <t>0,049</t>
    </r>
  </si>
  <si>
    <r>
      <rPr>
        <sz val="11"/>
        <rFont val="Times New Roman"/>
        <family val="1"/>
      </rPr>
      <t>0,0049</t>
    </r>
  </si>
  <si>
    <r>
      <rPr>
        <sz val="11"/>
        <rFont val="Times New Roman"/>
        <family val="1"/>
      </rPr>
      <t>0,27</t>
    </r>
  </si>
  <si>
    <r>
      <rPr>
        <sz val="11"/>
        <rFont val="Times New Roman"/>
        <family val="1"/>
      </rPr>
      <t>0,054</t>
    </r>
  </si>
  <si>
    <r>
      <rPr>
        <sz val="11"/>
        <rFont val="Times New Roman"/>
        <family val="1"/>
      </rPr>
      <t>Endosulfan</t>
    </r>
  </si>
  <si>
    <r>
      <rPr>
        <sz val="11"/>
        <rFont val="Times New Roman"/>
        <family val="1"/>
      </rPr>
      <t>115-29-7</t>
    </r>
  </si>
  <si>
    <r>
      <rPr>
        <sz val="11"/>
        <rFont val="Times New Roman"/>
        <family val="1"/>
      </rPr>
      <t>204-079-4</t>
    </r>
  </si>
  <si>
    <r>
      <rPr>
        <sz val="11"/>
        <rFont val="Times New Roman"/>
        <family val="1"/>
      </rPr>
      <t>0,005</t>
    </r>
  </si>
  <si>
    <r>
      <rPr>
        <sz val="11"/>
        <rFont val="Times New Roman"/>
        <family val="1"/>
      </rPr>
      <t>0,0005</t>
    </r>
  </si>
  <si>
    <r>
      <rPr>
        <sz val="11"/>
        <rFont val="Times New Roman"/>
        <family val="1"/>
      </rPr>
      <t>0,004</t>
    </r>
  </si>
  <si>
    <r>
      <rPr>
        <sz val="11"/>
        <rFont val="Times New Roman"/>
        <family val="1"/>
      </rPr>
      <t>Fluoranthene</t>
    </r>
  </si>
  <si>
    <r>
      <rPr>
        <sz val="11"/>
        <rFont val="Times New Roman"/>
        <family val="1"/>
      </rPr>
      <t>206-44-0</t>
    </r>
  </si>
  <si>
    <r>
      <rPr>
        <sz val="11"/>
        <rFont val="Times New Roman"/>
        <family val="1"/>
      </rPr>
      <t>205-912-4</t>
    </r>
  </si>
  <si>
    <r>
      <rPr>
        <sz val="11"/>
        <rFont val="Times New Roman"/>
        <family val="1"/>
      </rPr>
      <t>7,62 × 10</t>
    </r>
    <r>
      <rPr>
        <vertAlign val="superscript"/>
        <sz val="11"/>
        <rFont val="Times New Roman"/>
        <family val="1"/>
      </rPr>
      <t>-4</t>
    </r>
  </si>
  <si>
    <r>
      <rPr>
        <sz val="11"/>
        <rFont val="Times New Roman"/>
        <family val="1"/>
      </rPr>
      <t>0,12</t>
    </r>
  </si>
  <si>
    <r>
      <rPr>
        <sz val="11"/>
        <rFont val="Times New Roman"/>
        <family val="1"/>
      </rPr>
      <t>0,012</t>
    </r>
  </si>
  <si>
    <r>
      <rPr>
        <sz val="11"/>
        <rFont val="Times New Roman"/>
        <family val="1"/>
      </rPr>
      <t>6,1</t>
    </r>
  </si>
  <si>
    <r>
      <rPr>
        <sz val="11"/>
        <rFont val="Times New Roman"/>
        <family val="1"/>
      </rPr>
      <t>Hexachlorobenzene</t>
    </r>
  </si>
  <si>
    <r>
      <rPr>
        <sz val="11"/>
        <rFont val="Times New Roman"/>
        <family val="1"/>
      </rPr>
      <t>118-74-1</t>
    </r>
  </si>
  <si>
    <r>
      <rPr>
        <sz val="11"/>
        <rFont val="Times New Roman"/>
        <family val="1"/>
      </rPr>
      <t>204-273-9</t>
    </r>
  </si>
  <si>
    <r>
      <rPr>
        <sz val="11"/>
        <rFont val="Times New Roman"/>
        <family val="1"/>
      </rPr>
      <t>0,5</t>
    </r>
  </si>
  <si>
    <r>
      <rPr>
        <sz val="11"/>
        <rFont val="Times New Roman"/>
        <family val="1"/>
      </rPr>
      <t>0,05</t>
    </r>
  </si>
  <si>
    <r>
      <rPr>
        <sz val="11"/>
        <rFont val="Times New Roman"/>
        <family val="1"/>
      </rPr>
      <t>Hexachlorobutadiene</t>
    </r>
  </si>
  <si>
    <r>
      <rPr>
        <sz val="11"/>
        <rFont val="Times New Roman"/>
        <family val="1"/>
      </rPr>
      <t>Industrial substances (solvents)</t>
    </r>
  </si>
  <si>
    <r>
      <rPr>
        <sz val="11"/>
        <rFont val="Times New Roman"/>
        <family val="1"/>
      </rPr>
      <t>87-68-3</t>
    </r>
  </si>
  <si>
    <r>
      <rPr>
        <sz val="11"/>
        <rFont val="Times New Roman"/>
        <family val="1"/>
      </rPr>
      <t>201-765-5</t>
    </r>
  </si>
  <si>
    <r>
      <rPr>
        <sz val="11"/>
        <rFont val="Times New Roman"/>
        <family val="1"/>
      </rPr>
      <t>9 × 10</t>
    </r>
    <r>
      <rPr>
        <vertAlign val="superscript"/>
        <sz val="11"/>
        <rFont val="Times New Roman"/>
        <family val="1"/>
      </rPr>
      <t>-4</t>
    </r>
  </si>
  <si>
    <r>
      <rPr>
        <sz val="11"/>
        <rFont val="Times New Roman"/>
        <family val="1"/>
      </rPr>
      <t>Hexachlorocyclohexane</t>
    </r>
  </si>
  <si>
    <r>
      <rPr>
        <sz val="11"/>
        <rFont val="Times New Roman"/>
        <family val="1"/>
      </rPr>
      <t>Insecticides</t>
    </r>
  </si>
  <si>
    <r>
      <rPr>
        <sz val="11"/>
        <rFont val="Times New Roman"/>
        <family val="1"/>
      </rPr>
      <t>608-73-1</t>
    </r>
  </si>
  <si>
    <r>
      <rPr>
        <sz val="11"/>
        <rFont val="Times New Roman"/>
        <family val="1"/>
      </rPr>
      <t>210-168-9</t>
    </r>
  </si>
  <si>
    <r>
      <rPr>
        <sz val="11"/>
        <rFont val="Times New Roman"/>
        <family val="1"/>
      </rPr>
      <t>0,02</t>
    </r>
  </si>
  <si>
    <r>
      <rPr>
        <sz val="11"/>
        <rFont val="Times New Roman"/>
        <family val="1"/>
      </rPr>
      <t>0,002</t>
    </r>
  </si>
  <si>
    <r>
      <rPr>
        <sz val="11"/>
        <rFont val="Times New Roman"/>
        <family val="1"/>
      </rPr>
      <t>0,04</t>
    </r>
  </si>
  <si>
    <r>
      <rPr>
        <sz val="11"/>
        <rFont val="Times New Roman"/>
        <family val="1"/>
      </rPr>
      <t>Isoproturon</t>
    </r>
  </si>
  <si>
    <r>
      <rPr>
        <sz val="11"/>
        <rFont val="Times New Roman"/>
        <family val="1"/>
      </rPr>
      <t xml:space="preserve">34123-59-
</t>
    </r>
    <r>
      <rPr>
        <sz val="11"/>
        <rFont val="Times New Roman"/>
        <family val="1"/>
      </rPr>
      <t>6</t>
    </r>
  </si>
  <si>
    <r>
      <rPr>
        <sz val="11"/>
        <rFont val="Times New Roman"/>
        <family val="1"/>
      </rPr>
      <t>251-835-4</t>
    </r>
  </si>
  <si>
    <r>
      <rPr>
        <sz val="11"/>
        <rFont val="Times New Roman"/>
        <family val="1"/>
      </rPr>
      <t>0,3</t>
    </r>
  </si>
  <si>
    <r>
      <rPr>
        <sz val="11"/>
        <rFont val="Times New Roman"/>
        <family val="1"/>
      </rPr>
      <t>1,0</t>
    </r>
  </si>
  <si>
    <r>
      <rPr>
        <sz val="11"/>
        <rFont val="Times New Roman"/>
        <family val="1"/>
      </rPr>
      <t>Lead and its compounds</t>
    </r>
  </si>
  <si>
    <r>
      <rPr>
        <sz val="11"/>
        <rFont val="Times New Roman"/>
        <family val="1"/>
      </rPr>
      <t>7439-92-1</t>
    </r>
  </si>
  <si>
    <r>
      <rPr>
        <sz val="11"/>
        <rFont val="Times New Roman"/>
        <family val="1"/>
      </rPr>
      <t>231-100-4</t>
    </r>
  </si>
  <si>
    <r>
      <rPr>
        <vertAlign val="subscript"/>
        <sz val="11"/>
        <rFont val="Times New Roman"/>
        <family val="1"/>
      </rPr>
      <t xml:space="preserve">1,2 </t>
    </r>
    <r>
      <rPr>
        <sz val="7"/>
        <rFont val="Times New Roman"/>
        <family val="1"/>
      </rPr>
      <t>(12)</t>
    </r>
  </si>
  <si>
    <r>
      <rPr>
        <sz val="11"/>
        <rFont val="Times New Roman"/>
        <family val="1"/>
      </rPr>
      <t>Mercury and its compounds</t>
    </r>
  </si>
  <si>
    <r>
      <rPr>
        <sz val="11"/>
        <rFont val="Times New Roman"/>
        <family val="1"/>
      </rPr>
      <t>7439-97-6</t>
    </r>
  </si>
  <si>
    <r>
      <rPr>
        <sz val="11"/>
        <rFont val="Times New Roman"/>
        <family val="1"/>
      </rPr>
      <t>231-106-7</t>
    </r>
  </si>
  <si>
    <r>
      <rPr>
        <sz val="11"/>
        <rFont val="Times New Roman"/>
        <family val="1"/>
      </rPr>
      <t>0,07</t>
    </r>
  </si>
  <si>
    <r>
      <rPr>
        <sz val="11"/>
        <rFont val="Times New Roman"/>
        <family val="1"/>
      </rPr>
      <t>[10] (</t>
    </r>
    <r>
      <rPr>
        <vertAlign val="superscript"/>
        <sz val="11"/>
        <rFont val="Times New Roman"/>
        <family val="1"/>
      </rPr>
      <t>13</t>
    </r>
    <r>
      <rPr>
        <sz val="11"/>
        <rFont val="Times New Roman"/>
        <family val="1"/>
      </rPr>
      <t>)</t>
    </r>
  </si>
  <si>
    <r>
      <rPr>
        <sz val="11"/>
        <rFont val="Times New Roman"/>
        <family val="1"/>
      </rPr>
      <t>Naphthalene</t>
    </r>
  </si>
  <si>
    <r>
      <rPr>
        <sz val="11"/>
        <rFont val="Times New Roman"/>
        <family val="1"/>
      </rPr>
      <t>91-20-3</t>
    </r>
  </si>
  <si>
    <r>
      <rPr>
        <sz val="11"/>
        <rFont val="Times New Roman"/>
        <family val="1"/>
      </rPr>
      <t>202-049-5</t>
    </r>
  </si>
  <si>
    <r>
      <rPr>
        <sz val="11"/>
        <rFont val="Times New Roman"/>
        <family val="1"/>
      </rPr>
      <t>Nickel and its compounds</t>
    </r>
  </si>
  <si>
    <r>
      <rPr>
        <sz val="11"/>
        <rFont val="Times New Roman"/>
        <family val="1"/>
      </rPr>
      <t>7440-02-0</t>
    </r>
  </si>
  <si>
    <r>
      <rPr>
        <sz val="11"/>
        <rFont val="Times New Roman"/>
        <family val="1"/>
      </rPr>
      <t>231-111-4</t>
    </r>
  </si>
  <si>
    <r>
      <rPr>
        <sz val="11"/>
        <rFont val="Times New Roman"/>
        <family val="1"/>
      </rPr>
      <t>2 (</t>
    </r>
    <r>
      <rPr>
        <vertAlign val="superscript"/>
        <sz val="11"/>
        <rFont val="Times New Roman"/>
        <family val="1"/>
      </rPr>
      <t>12</t>
    </r>
    <r>
      <rPr>
        <sz val="11"/>
        <rFont val="Times New Roman"/>
        <family val="1"/>
      </rPr>
      <t>)</t>
    </r>
  </si>
  <si>
    <r>
      <rPr>
        <sz val="11"/>
        <rFont val="Times New Roman"/>
        <family val="1"/>
      </rPr>
      <t>3,1</t>
    </r>
  </si>
  <si>
    <r>
      <rPr>
        <sz val="11"/>
        <rFont val="Times New Roman"/>
        <family val="1"/>
      </rPr>
      <t>8,2</t>
    </r>
  </si>
  <si>
    <r>
      <rPr>
        <sz val="11"/>
        <rFont val="Times New Roman"/>
        <family val="1"/>
      </rPr>
      <t>Nonylphenols (</t>
    </r>
    <r>
      <rPr>
        <vertAlign val="superscript"/>
        <sz val="11"/>
        <rFont val="Times New Roman"/>
        <family val="1"/>
      </rPr>
      <t>14</t>
    </r>
    <r>
      <rPr>
        <sz val="11"/>
        <rFont val="Times New Roman"/>
        <family val="1"/>
      </rPr>
      <t>) (4-Nonylphenol)</t>
    </r>
  </si>
  <si>
    <r>
      <rPr>
        <sz val="11"/>
        <rFont val="Times New Roman"/>
        <family val="1"/>
      </rPr>
      <t xml:space="preserve">84852-15-
</t>
    </r>
    <r>
      <rPr>
        <sz val="11"/>
        <rFont val="Times New Roman"/>
        <family val="1"/>
      </rPr>
      <t>3</t>
    </r>
  </si>
  <si>
    <r>
      <rPr>
        <sz val="11"/>
        <rFont val="Times New Roman"/>
        <family val="1"/>
      </rPr>
      <t>284-325-5</t>
    </r>
  </si>
  <si>
    <r>
      <rPr>
        <sz val="11"/>
        <rFont val="Times New Roman"/>
        <family val="1"/>
      </rPr>
      <t>0,037</t>
    </r>
  </si>
  <si>
    <r>
      <rPr>
        <sz val="11"/>
        <rFont val="Times New Roman"/>
        <family val="1"/>
      </rPr>
      <t>0,0018</t>
    </r>
  </si>
  <si>
    <r>
      <rPr>
        <sz val="11"/>
        <rFont val="Times New Roman"/>
        <family val="1"/>
      </rPr>
      <t>2,1</t>
    </r>
  </si>
  <si>
    <r>
      <rPr>
        <sz val="11"/>
        <rFont val="Times New Roman"/>
        <family val="1"/>
      </rPr>
      <t>0,17</t>
    </r>
  </si>
  <si>
    <r>
      <rPr>
        <sz val="11"/>
        <rFont val="Times New Roman"/>
        <family val="1"/>
      </rPr>
      <t>Octylphenols (</t>
    </r>
    <r>
      <rPr>
        <vertAlign val="superscript"/>
        <sz val="11"/>
        <rFont val="Times New Roman"/>
        <family val="1"/>
      </rPr>
      <t>15</t>
    </r>
    <r>
      <rPr>
        <sz val="11"/>
        <rFont val="Times New Roman"/>
        <family val="1"/>
      </rPr>
      <t xml:space="preserve">)
</t>
    </r>
    <r>
      <rPr>
        <sz val="11"/>
        <rFont val="Times New Roman"/>
        <family val="1"/>
      </rPr>
      <t xml:space="preserve">((4-(1,1',3,3'-
</t>
    </r>
    <r>
      <rPr>
        <sz val="11"/>
        <rFont val="Times New Roman"/>
        <family val="1"/>
      </rPr>
      <t>tetramethylbutyl)- phenol))</t>
    </r>
  </si>
  <si>
    <r>
      <rPr>
        <sz val="11"/>
        <rFont val="Times New Roman"/>
        <family val="1"/>
      </rPr>
      <t>140-66-9</t>
    </r>
  </si>
  <si>
    <r>
      <rPr>
        <sz val="11"/>
        <rFont val="Times New Roman"/>
        <family val="1"/>
      </rPr>
      <t>205-426-2</t>
    </r>
  </si>
  <si>
    <r>
      <rPr>
        <sz val="11"/>
        <rFont val="Times New Roman"/>
        <family val="1"/>
      </rPr>
      <t>Pentachlorobenzene</t>
    </r>
  </si>
  <si>
    <r>
      <rPr>
        <sz val="11"/>
        <rFont val="Times New Roman"/>
        <family val="1"/>
      </rPr>
      <t>608-93-5</t>
    </r>
  </si>
  <si>
    <r>
      <rPr>
        <sz val="11"/>
        <rFont val="Times New Roman"/>
        <family val="1"/>
      </rPr>
      <t>210-172-0</t>
    </r>
  </si>
  <si>
    <r>
      <rPr>
        <sz val="11"/>
        <rFont val="Times New Roman"/>
        <family val="1"/>
      </rPr>
      <t>0,007</t>
    </r>
  </si>
  <si>
    <r>
      <rPr>
        <sz val="11"/>
        <rFont val="Times New Roman"/>
        <family val="1"/>
      </rPr>
      <t>0,0007</t>
    </r>
  </si>
  <si>
    <r>
      <rPr>
        <sz val="11"/>
        <rFont val="Times New Roman"/>
        <family val="1"/>
      </rPr>
      <t>Pentachlorophenol</t>
    </r>
  </si>
  <si>
    <r>
      <rPr>
        <sz val="11"/>
        <rFont val="Times New Roman"/>
        <family val="1"/>
      </rPr>
      <t>87-86-5</t>
    </r>
  </si>
  <si>
    <r>
      <rPr>
        <sz val="11"/>
        <rFont val="Times New Roman"/>
        <family val="1"/>
      </rPr>
      <t>201-778-6</t>
    </r>
  </si>
  <si>
    <r>
      <rPr>
        <sz val="11"/>
        <rFont val="Times New Roman"/>
        <family val="1"/>
      </rPr>
      <t xml:space="preserve">Polyaromatic hydrocarbons (PAHs) </t>
    </r>
    <r>
      <rPr>
        <vertAlign val="subscript"/>
        <sz val="11"/>
        <rFont val="Times New Roman"/>
        <family val="1"/>
      </rPr>
      <t>(</t>
    </r>
    <r>
      <rPr>
        <sz val="7"/>
        <rFont val="Times New Roman"/>
        <family val="1"/>
      </rPr>
      <t>16</t>
    </r>
    <r>
      <rPr>
        <vertAlign val="subscript"/>
        <sz val="11"/>
        <rFont val="Times New Roman"/>
        <family val="1"/>
      </rPr>
      <t>)</t>
    </r>
  </si>
  <si>
    <r>
      <rPr>
        <sz val="11"/>
        <rFont val="Times New Roman"/>
        <family val="1"/>
      </rPr>
      <t>Combustion products</t>
    </r>
  </si>
  <si>
    <r>
      <rPr>
        <sz val="11"/>
        <rFont val="Times New Roman"/>
        <family val="1"/>
      </rPr>
      <t>Sum of Benzo(a)py rene equivalents [0.6] (</t>
    </r>
    <r>
      <rPr>
        <vertAlign val="superscript"/>
        <sz val="11"/>
        <rFont val="Times New Roman"/>
        <family val="1"/>
      </rPr>
      <t>17</t>
    </r>
    <r>
      <rPr>
        <sz val="11"/>
        <rFont val="Times New Roman"/>
        <family val="1"/>
      </rPr>
      <t>)</t>
    </r>
  </si>
  <si>
    <r>
      <rPr>
        <sz val="11"/>
        <rFont val="Times New Roman"/>
        <family val="1"/>
      </rPr>
      <t>Benzo(a)pyrene</t>
    </r>
  </si>
  <si>
    <r>
      <rPr>
        <sz val="11"/>
        <rFont val="Times New Roman"/>
        <family val="1"/>
      </rPr>
      <t>50-32-8</t>
    </r>
  </si>
  <si>
    <r>
      <rPr>
        <sz val="11"/>
        <rFont val="Times New Roman"/>
        <family val="1"/>
      </rPr>
      <t>200-028-5</t>
    </r>
  </si>
  <si>
    <r>
      <rPr>
        <sz val="11"/>
        <rFont val="Times New Roman"/>
        <family val="1"/>
      </rPr>
      <t>0,027</t>
    </r>
  </si>
  <si>
    <r>
      <rPr>
        <sz val="11"/>
        <rFont val="Times New Roman"/>
        <family val="1"/>
      </rPr>
      <t>[0,6]</t>
    </r>
  </si>
  <si>
    <r>
      <rPr>
        <sz val="11"/>
        <rFont val="Times New Roman"/>
        <family val="1"/>
      </rPr>
      <t>Benzo(b)fluoranthene</t>
    </r>
  </si>
  <si>
    <r>
      <rPr>
        <sz val="11"/>
        <rFont val="Times New Roman"/>
        <family val="1"/>
      </rPr>
      <t>205-99-2</t>
    </r>
  </si>
  <si>
    <r>
      <rPr>
        <sz val="11"/>
        <rFont val="Times New Roman"/>
        <family val="1"/>
      </rPr>
      <t>205-911-9</t>
    </r>
  </si>
  <si>
    <r>
      <rPr>
        <sz val="11"/>
        <rFont val="Times New Roman"/>
        <family val="1"/>
      </rPr>
      <t>0,017</t>
    </r>
  </si>
  <si>
    <r>
      <rPr>
        <sz val="11"/>
        <rFont val="Times New Roman"/>
        <family val="1"/>
      </rPr>
      <t>see footnote 17</t>
    </r>
  </si>
  <si>
    <r>
      <rPr>
        <sz val="11"/>
        <rFont val="Times New Roman"/>
        <family val="1"/>
      </rPr>
      <t>Benzo(k)fluoranthene</t>
    </r>
  </si>
  <si>
    <r>
      <rPr>
        <sz val="11"/>
        <rFont val="Times New Roman"/>
        <family val="1"/>
      </rPr>
      <t>207-08-9</t>
    </r>
  </si>
  <si>
    <r>
      <rPr>
        <sz val="11"/>
        <rFont val="Times New Roman"/>
        <family val="1"/>
      </rPr>
      <t>205-916-6</t>
    </r>
  </si>
  <si>
    <r>
      <rPr>
        <sz val="11"/>
        <rFont val="Times New Roman"/>
        <family val="1"/>
      </rPr>
      <t>Benzo(g,h,i)perylene</t>
    </r>
  </si>
  <si>
    <r>
      <rPr>
        <sz val="11"/>
        <rFont val="Times New Roman"/>
        <family val="1"/>
      </rPr>
      <t>191-24-2</t>
    </r>
  </si>
  <si>
    <r>
      <rPr>
        <sz val="11"/>
        <rFont val="Times New Roman"/>
        <family val="1"/>
      </rPr>
      <t>205-883-8</t>
    </r>
  </si>
  <si>
    <r>
      <rPr>
        <sz val="11"/>
        <rFont val="Times New Roman"/>
        <family val="1"/>
      </rPr>
      <t>8,2 × 10</t>
    </r>
    <r>
      <rPr>
        <vertAlign val="superscript"/>
        <sz val="11"/>
        <rFont val="Times New Roman"/>
        <family val="1"/>
      </rPr>
      <t>-3</t>
    </r>
  </si>
  <si>
    <r>
      <rPr>
        <sz val="11"/>
        <rFont val="Times New Roman"/>
        <family val="1"/>
      </rPr>
      <t>8,2 × 10</t>
    </r>
    <r>
      <rPr>
        <vertAlign val="superscript"/>
        <sz val="11"/>
        <rFont val="Times New Roman"/>
        <family val="1"/>
      </rPr>
      <t>-4</t>
    </r>
  </si>
  <si>
    <r>
      <rPr>
        <sz val="11"/>
        <rFont val="Times New Roman"/>
        <family val="1"/>
      </rPr>
      <t>Indeno(1,2,3-cd)pyrene</t>
    </r>
  </si>
  <si>
    <r>
      <rPr>
        <sz val="11"/>
        <rFont val="Times New Roman"/>
        <family val="1"/>
      </rPr>
      <t>193-39-5</t>
    </r>
  </si>
  <si>
    <r>
      <rPr>
        <sz val="11"/>
        <rFont val="Times New Roman"/>
        <family val="1"/>
      </rPr>
      <t>205-893-2</t>
    </r>
  </si>
  <si>
    <r>
      <rPr>
        <sz val="11"/>
        <rFont val="Times New Roman"/>
        <family val="1"/>
      </rPr>
      <t>Chrysene</t>
    </r>
  </si>
  <si>
    <r>
      <rPr>
        <sz val="11"/>
        <rFont val="Times New Roman"/>
        <family val="1"/>
      </rPr>
      <t>218-01-9</t>
    </r>
  </si>
  <si>
    <r>
      <rPr>
        <sz val="11"/>
        <rFont val="Times New Roman"/>
        <family val="1"/>
      </rPr>
      <t>205-923-4</t>
    </r>
  </si>
  <si>
    <r>
      <rPr>
        <sz val="11"/>
        <rFont val="Times New Roman"/>
        <family val="1"/>
      </rPr>
      <t>Benzo(a)anthracene</t>
    </r>
  </si>
  <si>
    <r>
      <rPr>
        <sz val="11"/>
        <rFont val="Times New Roman"/>
        <family val="1"/>
      </rPr>
      <t>56-55-3</t>
    </r>
  </si>
  <si>
    <r>
      <rPr>
        <sz val="11"/>
        <rFont val="Times New Roman"/>
        <family val="1"/>
      </rPr>
      <t>200-280-6</t>
    </r>
  </si>
  <si>
    <r>
      <rPr>
        <sz val="11"/>
        <rFont val="Times New Roman"/>
        <family val="1"/>
      </rPr>
      <t>Dibenz(a,h)anthracene</t>
    </r>
  </si>
  <si>
    <r>
      <rPr>
        <sz val="11"/>
        <rFont val="Times New Roman"/>
        <family val="1"/>
      </rPr>
      <t>53-70-3</t>
    </r>
  </si>
  <si>
    <r>
      <rPr>
        <sz val="11"/>
        <rFont val="Times New Roman"/>
        <family val="1"/>
      </rPr>
      <t>200-181-8</t>
    </r>
  </si>
  <si>
    <r>
      <rPr>
        <sz val="11"/>
        <rFont val="Times New Roman"/>
        <family val="1"/>
      </rPr>
      <t>0,014</t>
    </r>
  </si>
  <si>
    <r>
      <rPr>
        <sz val="11"/>
        <rFont val="Times New Roman"/>
        <family val="1"/>
      </rPr>
      <t>0,0014</t>
    </r>
  </si>
  <si>
    <r>
      <rPr>
        <sz val="11"/>
        <rFont val="Times New Roman"/>
        <family val="1"/>
      </rPr>
      <t>The Substance Simazine has been moved to Part C of Annex II</t>
    </r>
  </si>
  <si>
    <r>
      <rPr>
        <sz val="11"/>
        <rFont val="Times New Roman"/>
        <family val="1"/>
      </rPr>
      <t>(29a)</t>
    </r>
  </si>
  <si>
    <r>
      <rPr>
        <sz val="11"/>
        <rFont val="Times New Roman"/>
        <family val="1"/>
      </rPr>
      <t>Tetrachloroethylene</t>
    </r>
  </si>
  <si>
    <r>
      <rPr>
        <sz val="11"/>
        <rFont val="Times New Roman"/>
        <family val="1"/>
      </rPr>
      <t>127-18-4</t>
    </r>
  </si>
  <si>
    <r>
      <rPr>
        <sz val="11"/>
        <rFont val="Times New Roman"/>
        <family val="1"/>
      </rPr>
      <t>204-825-9</t>
    </r>
  </si>
  <si>
    <r>
      <rPr>
        <sz val="11"/>
        <rFont val="Times New Roman"/>
        <family val="1"/>
      </rPr>
      <t>(29b)</t>
    </r>
  </si>
  <si>
    <r>
      <rPr>
        <sz val="11"/>
        <rFont val="Times New Roman"/>
        <family val="1"/>
      </rPr>
      <t>Trichloroethylene</t>
    </r>
  </si>
  <si>
    <r>
      <rPr>
        <sz val="11"/>
        <rFont val="Times New Roman"/>
        <family val="1"/>
      </rPr>
      <t>201-167-4</t>
    </r>
  </si>
  <si>
    <r>
      <rPr>
        <sz val="11"/>
        <rFont val="Times New Roman"/>
        <family val="1"/>
      </rPr>
      <t xml:space="preserve">Tributyltin compounds
</t>
    </r>
    <r>
      <rPr>
        <sz val="11"/>
        <rFont val="Times New Roman"/>
        <family val="1"/>
      </rPr>
      <t>(</t>
    </r>
    <r>
      <rPr>
        <vertAlign val="superscript"/>
        <sz val="7"/>
        <rFont val="Times New Roman"/>
        <family val="1"/>
      </rPr>
      <t>18</t>
    </r>
    <r>
      <rPr>
        <sz val="11"/>
        <rFont val="Times New Roman"/>
        <family val="1"/>
      </rPr>
      <t>) (Tributyltin-cation)</t>
    </r>
  </si>
  <si>
    <r>
      <rPr>
        <sz val="11"/>
        <rFont val="Times New Roman"/>
        <family val="1"/>
      </rPr>
      <t>Biocides</t>
    </r>
  </si>
  <si>
    <r>
      <rPr>
        <sz val="11"/>
        <rFont val="Times New Roman"/>
        <family val="1"/>
      </rPr>
      <t xml:space="preserve">36643-28-
</t>
    </r>
    <r>
      <rPr>
        <sz val="11"/>
        <rFont val="Times New Roman"/>
        <family val="1"/>
      </rPr>
      <t>4</t>
    </r>
  </si>
  <si>
    <r>
      <rPr>
        <sz val="11"/>
        <rFont val="Times New Roman"/>
        <family val="1"/>
      </rPr>
      <t>0,0002</t>
    </r>
  </si>
  <si>
    <r>
      <rPr>
        <sz val="11"/>
        <rFont val="Times New Roman"/>
        <family val="1"/>
      </rPr>
      <t>0,0015</t>
    </r>
  </si>
  <si>
    <r>
      <rPr>
        <sz val="11"/>
        <rFont val="Times New Roman"/>
        <family val="1"/>
      </rPr>
      <t>[1,3] (</t>
    </r>
    <r>
      <rPr>
        <vertAlign val="superscript"/>
        <sz val="11"/>
        <rFont val="Times New Roman"/>
        <family val="1"/>
      </rPr>
      <t>19</t>
    </r>
    <r>
      <rPr>
        <sz val="11"/>
        <rFont val="Times New Roman"/>
        <family val="1"/>
      </rPr>
      <t>)</t>
    </r>
  </si>
  <si>
    <r>
      <rPr>
        <sz val="11"/>
        <rFont val="Times New Roman"/>
        <family val="1"/>
      </rPr>
      <t>Trichlorobenzenes</t>
    </r>
  </si>
  <si>
    <r>
      <rPr>
        <sz val="11"/>
        <rFont val="Times New Roman"/>
        <family val="1"/>
      </rPr>
      <t xml:space="preserve">12002-48-
</t>
    </r>
    <r>
      <rPr>
        <sz val="11"/>
        <rFont val="Times New Roman"/>
        <family val="1"/>
      </rPr>
      <t>1</t>
    </r>
  </si>
  <si>
    <r>
      <rPr>
        <sz val="11"/>
        <rFont val="Times New Roman"/>
        <family val="1"/>
      </rPr>
      <t>234-413-4</t>
    </r>
  </si>
  <si>
    <r>
      <rPr>
        <sz val="11"/>
        <rFont val="Times New Roman"/>
        <family val="1"/>
      </rPr>
      <t>Trichloromethane</t>
    </r>
  </si>
  <si>
    <t>67-66-3</t>
  </si>
  <si>
    <r>
      <rPr>
        <sz val="11"/>
        <rFont val="Times New Roman"/>
        <family val="1"/>
      </rPr>
      <t>200-663-8</t>
    </r>
  </si>
  <si>
    <r>
      <rPr>
        <sz val="11"/>
        <rFont val="Times New Roman"/>
        <family val="1"/>
      </rPr>
      <t>2,5</t>
    </r>
  </si>
  <si>
    <r>
      <rPr>
        <sz val="11"/>
        <rFont val="Times New Roman"/>
        <family val="1"/>
      </rPr>
      <t>Trifluralin</t>
    </r>
  </si>
  <si>
    <r>
      <rPr>
        <sz val="11"/>
        <rFont val="Times New Roman"/>
        <family val="1"/>
      </rPr>
      <t>1582-09-8</t>
    </r>
  </si>
  <si>
    <r>
      <rPr>
        <sz val="11"/>
        <rFont val="Times New Roman"/>
        <family val="1"/>
      </rPr>
      <t>216-428-8</t>
    </r>
  </si>
  <si>
    <r>
      <rPr>
        <sz val="11"/>
        <rFont val="Times New Roman"/>
        <family val="1"/>
      </rPr>
      <t>0,03</t>
    </r>
  </si>
  <si>
    <r>
      <rPr>
        <sz val="11"/>
        <rFont val="Times New Roman"/>
        <family val="1"/>
      </rPr>
      <t>Dicofol</t>
    </r>
  </si>
  <si>
    <r>
      <rPr>
        <sz val="11"/>
        <rFont val="Times New Roman"/>
        <family val="1"/>
      </rPr>
      <t>115-32-2</t>
    </r>
  </si>
  <si>
    <r>
      <rPr>
        <sz val="11"/>
        <rFont val="Times New Roman"/>
        <family val="1"/>
      </rPr>
      <t>204-082-0</t>
    </r>
  </si>
  <si>
    <r>
      <rPr>
        <sz val="11"/>
        <rFont val="Times New Roman"/>
        <family val="1"/>
      </rPr>
      <t>[4,45 × 10</t>
    </r>
    <r>
      <rPr>
        <vertAlign val="superscript"/>
        <sz val="11"/>
        <rFont val="Times New Roman"/>
        <family val="1"/>
      </rPr>
      <t>-3</t>
    </r>
    <r>
      <rPr>
        <sz val="11"/>
        <rFont val="Times New Roman"/>
        <family val="1"/>
      </rPr>
      <t>]</t>
    </r>
  </si>
  <si>
    <r>
      <rPr>
        <sz val="11"/>
        <rFont val="Times New Roman"/>
        <family val="1"/>
      </rPr>
      <t>[0,185 × 10</t>
    </r>
    <r>
      <rPr>
        <vertAlign val="superscript"/>
        <sz val="11"/>
        <rFont val="Times New Roman"/>
        <family val="1"/>
      </rPr>
      <t>-3</t>
    </r>
    <r>
      <rPr>
        <sz val="11"/>
        <rFont val="Times New Roman"/>
        <family val="1"/>
      </rPr>
      <t>]</t>
    </r>
  </si>
  <si>
    <r>
      <rPr>
        <sz val="11"/>
        <rFont val="Times New Roman"/>
        <family val="1"/>
      </rPr>
      <t xml:space="preserve">not applicable </t>
    </r>
    <r>
      <rPr>
        <vertAlign val="subscript"/>
        <sz val="11"/>
        <rFont val="Times New Roman"/>
        <family val="1"/>
      </rPr>
      <t>(</t>
    </r>
    <r>
      <rPr>
        <sz val="7"/>
        <rFont val="Times New Roman"/>
        <family val="1"/>
      </rPr>
      <t>20</t>
    </r>
    <r>
      <rPr>
        <vertAlign val="subscript"/>
        <sz val="11"/>
        <rFont val="Times New Roman"/>
        <family val="1"/>
      </rPr>
      <t>)</t>
    </r>
  </si>
  <si>
    <r>
      <rPr>
        <sz val="11"/>
        <rFont val="Times New Roman"/>
        <family val="1"/>
      </rPr>
      <t>[5.45]</t>
    </r>
  </si>
  <si>
    <r>
      <rPr>
        <sz val="11"/>
        <rFont val="Times New Roman"/>
        <family val="1"/>
      </rPr>
      <t>Perfluorooctane sulfonic acid and its derivatives (PFOS)</t>
    </r>
  </si>
  <si>
    <r>
      <rPr>
        <sz val="11"/>
        <rFont val="Times New Roman"/>
        <family val="1"/>
      </rPr>
      <t>1763-23-1</t>
    </r>
  </si>
  <si>
    <r>
      <rPr>
        <sz val="11"/>
        <rFont val="Times New Roman"/>
        <family val="1"/>
      </rPr>
      <t>217-179-8</t>
    </r>
  </si>
  <si>
    <r>
      <rPr>
        <sz val="11"/>
        <rFont val="Times New Roman"/>
        <family val="1"/>
      </rPr>
      <t>Coverd by substance group 65 (Per- and poly-fluorinated alkyl substances (PFAS) – sum of 24)</t>
    </r>
  </si>
  <si>
    <r>
      <rPr>
        <sz val="11"/>
        <rFont val="Times New Roman"/>
        <family val="1"/>
      </rPr>
      <t>Quinoxyfen</t>
    </r>
  </si>
  <si>
    <r>
      <rPr>
        <sz val="11"/>
        <rFont val="Times New Roman"/>
        <family val="1"/>
      </rPr>
      <t>Plant protection products</t>
    </r>
  </si>
  <si>
    <r>
      <rPr>
        <sz val="11"/>
        <rFont val="Times New Roman"/>
        <family val="1"/>
      </rPr>
      <t xml:space="preserve">124495-
</t>
    </r>
    <r>
      <rPr>
        <sz val="11"/>
        <rFont val="Times New Roman"/>
        <family val="1"/>
      </rPr>
      <t>18-7</t>
    </r>
  </si>
  <si>
    <r>
      <rPr>
        <sz val="11"/>
        <rFont val="Times New Roman"/>
        <family val="1"/>
      </rPr>
      <t>0,15</t>
    </r>
  </si>
  <si>
    <r>
      <rPr>
        <sz val="11"/>
        <rFont val="Times New Roman"/>
        <family val="1"/>
      </rPr>
      <t>0,015</t>
    </r>
  </si>
  <si>
    <r>
      <rPr>
        <sz val="11"/>
        <rFont val="Times New Roman"/>
        <family val="1"/>
      </rPr>
      <t>2,7</t>
    </r>
  </si>
  <si>
    <r>
      <rPr>
        <sz val="11"/>
        <rFont val="Times New Roman"/>
        <family val="1"/>
      </rPr>
      <t>0,54</t>
    </r>
  </si>
  <si>
    <r>
      <rPr>
        <sz val="11"/>
        <rFont val="Times New Roman"/>
        <family val="1"/>
      </rPr>
      <t>Dioxins and dioxin-like compounds (</t>
    </r>
    <r>
      <rPr>
        <vertAlign val="superscript"/>
        <sz val="11"/>
        <rFont val="Times New Roman"/>
        <family val="1"/>
      </rPr>
      <t>21</t>
    </r>
    <r>
      <rPr>
        <sz val="11"/>
        <rFont val="Times New Roman"/>
        <family val="1"/>
      </rPr>
      <t>)</t>
    </r>
  </si>
  <si>
    <r>
      <rPr>
        <sz val="11"/>
        <rFont val="Times New Roman"/>
        <family val="1"/>
      </rPr>
      <t>Industrial byproducts</t>
    </r>
  </si>
  <si>
    <r>
      <rPr>
        <sz val="11"/>
        <rFont val="Times New Roman"/>
        <family val="1"/>
      </rPr>
      <t xml:space="preserve">Sum of PCDDs+ PCDFs+ PCB-DLs
</t>
    </r>
    <r>
      <rPr>
        <sz val="11"/>
        <rFont val="Times New Roman"/>
        <family val="1"/>
      </rPr>
      <t>equivalents [3,5 10</t>
    </r>
    <r>
      <rPr>
        <vertAlign val="superscript"/>
        <sz val="11"/>
        <rFont val="Times New Roman"/>
        <family val="1"/>
      </rPr>
      <t>-5</t>
    </r>
    <r>
      <rPr>
        <sz val="11"/>
        <rFont val="Times New Roman"/>
        <family val="1"/>
      </rPr>
      <t xml:space="preserve">]
</t>
    </r>
    <r>
      <rPr>
        <vertAlign val="subscript"/>
        <sz val="11"/>
        <rFont val="Times New Roman"/>
        <family val="1"/>
      </rPr>
      <t>(</t>
    </r>
    <r>
      <rPr>
        <sz val="7"/>
        <rFont val="Times New Roman"/>
        <family val="1"/>
      </rPr>
      <t>22</t>
    </r>
    <r>
      <rPr>
        <vertAlign val="subscript"/>
        <sz val="11"/>
        <rFont val="Times New Roman"/>
        <family val="1"/>
      </rPr>
      <t>)</t>
    </r>
  </si>
  <si>
    <r>
      <rPr>
        <sz val="11"/>
        <rFont val="Times New Roman"/>
        <family val="1"/>
      </rPr>
      <t>Aclonifen</t>
    </r>
  </si>
  <si>
    <r>
      <rPr>
        <sz val="11"/>
        <rFont val="Times New Roman"/>
        <family val="1"/>
      </rPr>
      <t xml:space="preserve">74070-46-
</t>
    </r>
    <r>
      <rPr>
        <sz val="11"/>
        <rFont val="Times New Roman"/>
        <family val="1"/>
      </rPr>
      <t>5</t>
    </r>
  </si>
  <si>
    <r>
      <rPr>
        <sz val="11"/>
        <rFont val="Times New Roman"/>
        <family val="1"/>
      </rPr>
      <t>277-704-1</t>
    </r>
  </si>
  <si>
    <r>
      <rPr>
        <sz val="11"/>
        <rFont val="Times New Roman"/>
        <family val="1"/>
      </rPr>
      <t>Bifenox</t>
    </r>
  </si>
  <si>
    <r>
      <rPr>
        <sz val="11"/>
        <rFont val="Times New Roman"/>
        <family val="1"/>
      </rPr>
      <t xml:space="preserve">42576-02-
</t>
    </r>
    <r>
      <rPr>
        <sz val="11"/>
        <rFont val="Times New Roman"/>
        <family val="1"/>
      </rPr>
      <t>3</t>
    </r>
  </si>
  <si>
    <r>
      <rPr>
        <sz val="11"/>
        <rFont val="Times New Roman"/>
        <family val="1"/>
      </rPr>
      <t>255-894-7</t>
    </r>
  </si>
  <si>
    <r>
      <rPr>
        <sz val="11"/>
        <rFont val="Times New Roman"/>
        <family val="1"/>
      </rPr>
      <t>0,0012</t>
    </r>
  </si>
  <si>
    <r>
      <rPr>
        <sz val="11"/>
        <rFont val="Times New Roman"/>
        <family val="1"/>
      </rPr>
      <t>Cybutryne</t>
    </r>
  </si>
  <si>
    <r>
      <rPr>
        <sz val="11"/>
        <rFont val="Times New Roman"/>
        <family val="1"/>
      </rPr>
      <t xml:space="preserve">28159-98-
</t>
    </r>
    <r>
      <rPr>
        <sz val="11"/>
        <rFont val="Times New Roman"/>
        <family val="1"/>
      </rPr>
      <t>0</t>
    </r>
  </si>
  <si>
    <r>
      <rPr>
        <sz val="11"/>
        <rFont val="Times New Roman"/>
        <family val="1"/>
      </rPr>
      <t>248-872-3</t>
    </r>
  </si>
  <si>
    <r>
      <rPr>
        <sz val="11"/>
        <rFont val="Times New Roman"/>
        <family val="1"/>
      </rPr>
      <t>0,0025</t>
    </r>
  </si>
  <si>
    <r>
      <rPr>
        <sz val="11"/>
        <rFont val="Times New Roman"/>
        <family val="1"/>
      </rPr>
      <t>0,016</t>
    </r>
  </si>
  <si>
    <r>
      <rPr>
        <sz val="11"/>
        <rFont val="Times New Roman"/>
        <family val="1"/>
      </rPr>
      <t>Cypermethrin (</t>
    </r>
    <r>
      <rPr>
        <vertAlign val="superscript"/>
        <sz val="11"/>
        <rFont val="Times New Roman"/>
        <family val="1"/>
      </rPr>
      <t>23</t>
    </r>
    <r>
      <rPr>
        <sz val="11"/>
        <rFont val="Times New Roman"/>
        <family val="1"/>
      </rPr>
      <t>)</t>
    </r>
  </si>
  <si>
    <r>
      <rPr>
        <sz val="11"/>
        <rFont val="Times New Roman"/>
        <family val="1"/>
      </rPr>
      <t>Pyrethroid pesticides</t>
    </r>
  </si>
  <si>
    <r>
      <rPr>
        <sz val="11"/>
        <rFont val="Times New Roman"/>
        <family val="1"/>
      </rPr>
      <t xml:space="preserve">52315-07-
</t>
    </r>
    <r>
      <rPr>
        <sz val="11"/>
        <rFont val="Times New Roman"/>
        <family val="1"/>
      </rPr>
      <t>8</t>
    </r>
  </si>
  <si>
    <r>
      <rPr>
        <sz val="11"/>
        <rFont val="Times New Roman"/>
        <family val="1"/>
      </rPr>
      <t>257-842-9</t>
    </r>
  </si>
  <si>
    <r>
      <rPr>
        <sz val="11"/>
        <rFont val="Times New Roman"/>
        <family val="1"/>
      </rPr>
      <t>3 × 10</t>
    </r>
    <r>
      <rPr>
        <vertAlign val="superscript"/>
        <sz val="11"/>
        <rFont val="Times New Roman"/>
        <family val="1"/>
      </rPr>
      <t>-5</t>
    </r>
  </si>
  <si>
    <r>
      <rPr>
        <sz val="11"/>
        <rFont val="Times New Roman"/>
        <family val="1"/>
      </rPr>
      <t>3 × 10</t>
    </r>
    <r>
      <rPr>
        <vertAlign val="superscript"/>
        <sz val="11"/>
        <rFont val="Times New Roman"/>
        <family val="1"/>
      </rPr>
      <t>-6</t>
    </r>
  </si>
  <si>
    <r>
      <rPr>
        <sz val="11"/>
        <rFont val="Times New Roman"/>
        <family val="1"/>
      </rPr>
      <t>6 × 10</t>
    </r>
    <r>
      <rPr>
        <vertAlign val="superscript"/>
        <sz val="11"/>
        <rFont val="Times New Roman"/>
        <family val="1"/>
      </rPr>
      <t>-4</t>
    </r>
  </si>
  <si>
    <r>
      <rPr>
        <sz val="11"/>
        <rFont val="Times New Roman"/>
        <family val="1"/>
      </rPr>
      <t>6 × 10</t>
    </r>
    <r>
      <rPr>
        <vertAlign val="superscript"/>
        <sz val="11"/>
        <rFont val="Times New Roman"/>
        <family val="1"/>
      </rPr>
      <t>-5</t>
    </r>
  </si>
  <si>
    <r>
      <rPr>
        <sz val="11"/>
        <rFont val="Times New Roman"/>
        <family val="1"/>
      </rPr>
      <t>Dichlorvos</t>
    </r>
  </si>
  <si>
    <r>
      <rPr>
        <sz val="11"/>
        <rFont val="Times New Roman"/>
        <family val="1"/>
      </rPr>
      <t>62-73-7</t>
    </r>
  </si>
  <si>
    <r>
      <rPr>
        <sz val="11"/>
        <rFont val="Times New Roman"/>
        <family val="1"/>
      </rPr>
      <t>200-547-7</t>
    </r>
  </si>
  <si>
    <r>
      <rPr>
        <sz val="11"/>
        <rFont val="Times New Roman"/>
        <family val="1"/>
      </rPr>
      <t>7 × 10</t>
    </r>
    <r>
      <rPr>
        <vertAlign val="superscript"/>
        <sz val="11"/>
        <rFont val="Times New Roman"/>
        <family val="1"/>
      </rPr>
      <t>-4</t>
    </r>
  </si>
  <si>
    <r>
      <rPr>
        <sz val="11"/>
        <rFont val="Times New Roman"/>
        <family val="1"/>
      </rPr>
      <t>7 × 10</t>
    </r>
    <r>
      <rPr>
        <vertAlign val="superscript"/>
        <sz val="11"/>
        <rFont val="Times New Roman"/>
        <family val="1"/>
      </rPr>
      <t>-5</t>
    </r>
  </si>
  <si>
    <r>
      <rPr>
        <sz val="11"/>
        <rFont val="Times New Roman"/>
        <family val="1"/>
      </rPr>
      <t>Hexabromocyclododeca ne (HBCDD) (</t>
    </r>
    <r>
      <rPr>
        <vertAlign val="superscript"/>
        <sz val="11"/>
        <rFont val="Times New Roman"/>
        <family val="1"/>
      </rPr>
      <t>24</t>
    </r>
    <r>
      <rPr>
        <sz val="11"/>
        <rFont val="Times New Roman"/>
        <family val="1"/>
      </rPr>
      <t>)</t>
    </r>
  </si>
  <si>
    <r>
      <rPr>
        <sz val="11"/>
        <rFont val="Times New Roman"/>
        <family val="1"/>
      </rPr>
      <t>See footnote 24</t>
    </r>
  </si>
  <si>
    <r>
      <rPr>
        <sz val="11"/>
        <rFont val="Times New Roman"/>
        <family val="1"/>
      </rPr>
      <t>[4,6 × 10</t>
    </r>
    <r>
      <rPr>
        <vertAlign val="superscript"/>
        <sz val="11"/>
        <rFont val="Times New Roman"/>
        <family val="1"/>
      </rPr>
      <t>-4</t>
    </r>
    <r>
      <rPr>
        <sz val="11"/>
        <rFont val="Times New Roman"/>
        <family val="1"/>
      </rPr>
      <t>]</t>
    </r>
  </si>
  <si>
    <r>
      <rPr>
        <sz val="11"/>
        <rFont val="Times New Roman"/>
        <family val="1"/>
      </rPr>
      <t>[2 × 10</t>
    </r>
    <r>
      <rPr>
        <vertAlign val="superscript"/>
        <sz val="11"/>
        <rFont val="Times New Roman"/>
        <family val="1"/>
      </rPr>
      <t>-5</t>
    </r>
    <r>
      <rPr>
        <sz val="11"/>
        <rFont val="Times New Roman"/>
        <family val="1"/>
      </rPr>
      <t>]</t>
    </r>
  </si>
  <si>
    <r>
      <rPr>
        <sz val="11"/>
        <rFont val="Times New Roman"/>
        <family val="1"/>
      </rPr>
      <t>[3,5]</t>
    </r>
  </si>
  <si>
    <r>
      <rPr>
        <sz val="11"/>
        <rFont val="Times New Roman"/>
        <family val="1"/>
      </rPr>
      <t>Heptachlor and heptachlor epoxide</t>
    </r>
  </si>
  <si>
    <r>
      <rPr>
        <sz val="11"/>
        <rFont val="Times New Roman"/>
        <family val="1"/>
      </rPr>
      <t xml:space="preserve">76-44-8 /
</t>
    </r>
    <r>
      <rPr>
        <sz val="11"/>
        <rFont val="Times New Roman"/>
        <family val="1"/>
      </rPr>
      <t>1024-57-3</t>
    </r>
  </si>
  <si>
    <r>
      <rPr>
        <sz val="11"/>
        <rFont val="Times New Roman"/>
        <family val="1"/>
      </rPr>
      <t xml:space="preserve">200-962-
</t>
    </r>
    <r>
      <rPr>
        <sz val="11"/>
        <rFont val="Times New Roman"/>
        <family val="1"/>
      </rPr>
      <t xml:space="preserve">3/ 213-
</t>
    </r>
    <r>
      <rPr>
        <sz val="11"/>
        <rFont val="Times New Roman"/>
        <family val="1"/>
      </rPr>
      <t>831-0</t>
    </r>
  </si>
  <si>
    <r>
      <rPr>
        <sz val="11"/>
        <rFont val="Times New Roman"/>
        <family val="1"/>
      </rPr>
      <t>[1,7 × 10</t>
    </r>
    <r>
      <rPr>
        <vertAlign val="superscript"/>
        <sz val="11"/>
        <rFont val="Times New Roman"/>
        <family val="1"/>
      </rPr>
      <t>-7</t>
    </r>
    <r>
      <rPr>
        <sz val="11"/>
        <rFont val="Times New Roman"/>
        <family val="1"/>
      </rPr>
      <t>]</t>
    </r>
  </si>
  <si>
    <r>
      <rPr>
        <sz val="11"/>
        <rFont val="Times New Roman"/>
        <family val="1"/>
      </rPr>
      <t>3 × 10</t>
    </r>
    <r>
      <rPr>
        <vertAlign val="superscript"/>
        <sz val="11"/>
        <rFont val="Times New Roman"/>
        <family val="1"/>
      </rPr>
      <t>-4</t>
    </r>
  </si>
  <si>
    <r>
      <rPr>
        <sz val="11"/>
        <rFont val="Times New Roman"/>
        <family val="1"/>
      </rPr>
      <t>[0,013]</t>
    </r>
  </si>
  <si>
    <r>
      <rPr>
        <sz val="11"/>
        <rFont val="Times New Roman"/>
        <family val="1"/>
      </rPr>
      <t>Terbutryn</t>
    </r>
  </si>
  <si>
    <r>
      <rPr>
        <sz val="11"/>
        <rFont val="Times New Roman"/>
        <family val="1"/>
      </rPr>
      <t>886-50-0</t>
    </r>
  </si>
  <si>
    <r>
      <rPr>
        <sz val="11"/>
        <rFont val="Times New Roman"/>
        <family val="1"/>
      </rPr>
      <t>212-950-5</t>
    </r>
  </si>
  <si>
    <r>
      <rPr>
        <sz val="11"/>
        <rFont val="Times New Roman"/>
        <family val="1"/>
      </rPr>
      <t>0,065</t>
    </r>
  </si>
  <si>
    <r>
      <rPr>
        <sz val="11"/>
        <rFont val="Times New Roman"/>
        <family val="1"/>
      </rPr>
      <t>0,0065</t>
    </r>
  </si>
  <si>
    <r>
      <rPr>
        <sz val="11"/>
        <rFont val="Times New Roman"/>
        <family val="1"/>
      </rPr>
      <t>0,34</t>
    </r>
  </si>
  <si>
    <r>
      <rPr>
        <sz val="11"/>
        <rFont val="Times New Roman"/>
        <family val="1"/>
      </rPr>
      <t>0,034</t>
    </r>
  </si>
  <si>
    <r>
      <rPr>
        <sz val="11"/>
        <rFont val="Times New Roman"/>
        <family val="1"/>
      </rPr>
      <t>17 alpha-ethinylestradiol (EE2)</t>
    </r>
  </si>
  <si>
    <r>
      <rPr>
        <sz val="11"/>
        <rFont val="Times New Roman"/>
        <family val="1"/>
      </rPr>
      <t>Pharmaceutic als (Estrogenic hormones)</t>
    </r>
  </si>
  <si>
    <r>
      <rPr>
        <sz val="11"/>
        <rFont val="Times New Roman"/>
        <family val="1"/>
      </rPr>
      <t>57-63-6</t>
    </r>
  </si>
  <si>
    <r>
      <rPr>
        <sz val="11"/>
        <rFont val="Times New Roman"/>
        <family val="1"/>
      </rPr>
      <t>200-342-2</t>
    </r>
  </si>
  <si>
    <r>
      <rPr>
        <sz val="11"/>
        <rFont val="Times New Roman"/>
        <family val="1"/>
      </rPr>
      <t>1,7 × 10</t>
    </r>
    <r>
      <rPr>
        <vertAlign val="superscript"/>
        <sz val="11"/>
        <rFont val="Times New Roman"/>
        <family val="1"/>
      </rPr>
      <t>-5</t>
    </r>
  </si>
  <si>
    <r>
      <rPr>
        <sz val="11"/>
        <rFont val="Times New Roman"/>
        <family val="1"/>
      </rPr>
      <t>1,6 × 10</t>
    </r>
    <r>
      <rPr>
        <vertAlign val="superscript"/>
        <sz val="11"/>
        <rFont val="Times New Roman"/>
        <family val="1"/>
      </rPr>
      <t>-6</t>
    </r>
  </si>
  <si>
    <r>
      <rPr>
        <sz val="11"/>
        <rFont val="Times New Roman"/>
        <family val="1"/>
      </rPr>
      <t>not derived</t>
    </r>
  </si>
  <si>
    <r>
      <rPr>
        <sz val="11"/>
        <rFont val="Times New Roman"/>
        <family val="1"/>
      </rPr>
      <t>17 beta-estradiol (E2)</t>
    </r>
  </si>
  <si>
    <r>
      <rPr>
        <sz val="11"/>
        <rFont val="Times New Roman"/>
        <family val="1"/>
      </rPr>
      <t>50-28-2</t>
    </r>
  </si>
  <si>
    <r>
      <rPr>
        <sz val="11"/>
        <rFont val="Times New Roman"/>
        <family val="1"/>
      </rPr>
      <t>200-023-8</t>
    </r>
  </si>
  <si>
    <r>
      <rPr>
        <sz val="11"/>
        <rFont val="Times New Roman"/>
        <family val="1"/>
      </rPr>
      <t>0,00018</t>
    </r>
  </si>
  <si>
    <r>
      <rPr>
        <sz val="11"/>
        <rFont val="Times New Roman"/>
        <family val="1"/>
      </rPr>
      <t>9 × 10</t>
    </r>
    <r>
      <rPr>
        <vertAlign val="superscript"/>
        <sz val="11"/>
        <rFont val="Times New Roman"/>
        <family val="1"/>
      </rPr>
      <t>-6</t>
    </r>
  </si>
  <si>
    <r>
      <rPr>
        <sz val="11"/>
        <rFont val="Times New Roman"/>
        <family val="1"/>
      </rPr>
      <t>Acetamiprid</t>
    </r>
  </si>
  <si>
    <r>
      <rPr>
        <sz val="11"/>
        <rFont val="Times New Roman"/>
        <family val="1"/>
      </rPr>
      <t>Neonicotinoid pesticides</t>
    </r>
  </si>
  <si>
    <r>
      <rPr>
        <sz val="11"/>
        <rFont val="Times New Roman"/>
        <family val="1"/>
      </rPr>
      <t xml:space="preserve">135410-
</t>
    </r>
    <r>
      <rPr>
        <sz val="11"/>
        <rFont val="Times New Roman"/>
        <family val="1"/>
      </rPr>
      <t xml:space="preserve">20-7 /
</t>
    </r>
    <r>
      <rPr>
        <sz val="11"/>
        <rFont val="Times New Roman"/>
        <family val="1"/>
      </rPr>
      <t xml:space="preserve">160430-
</t>
    </r>
    <r>
      <rPr>
        <sz val="11"/>
        <rFont val="Times New Roman"/>
        <family val="1"/>
      </rPr>
      <t>64-8</t>
    </r>
  </si>
  <si>
    <r>
      <rPr>
        <sz val="11"/>
        <rFont val="Times New Roman"/>
        <family val="1"/>
      </rPr>
      <t>603-921-1</t>
    </r>
  </si>
  <si>
    <r>
      <rPr>
        <sz val="11"/>
        <rFont val="Times New Roman"/>
        <family val="1"/>
      </rPr>
      <t>0,0037</t>
    </r>
  </si>
  <si>
    <r>
      <rPr>
        <sz val="11"/>
        <rFont val="Times New Roman"/>
        <family val="1"/>
      </rPr>
      <t>0,16</t>
    </r>
  </si>
  <si>
    <r>
      <rPr>
        <sz val="11"/>
        <rFont val="Times New Roman"/>
        <family val="1"/>
      </rPr>
      <t>Azithromycin</t>
    </r>
  </si>
  <si>
    <r>
      <rPr>
        <sz val="11"/>
        <rFont val="Times New Roman"/>
        <family val="1"/>
      </rPr>
      <t>Pharmaceutic als (Macrolide antibiotics)</t>
    </r>
  </si>
  <si>
    <r>
      <rPr>
        <sz val="11"/>
        <rFont val="Times New Roman"/>
        <family val="1"/>
      </rPr>
      <t xml:space="preserve">83905-01-
</t>
    </r>
    <r>
      <rPr>
        <sz val="11"/>
        <rFont val="Times New Roman"/>
        <family val="1"/>
      </rPr>
      <t>5</t>
    </r>
  </si>
  <si>
    <r>
      <rPr>
        <sz val="11"/>
        <rFont val="Times New Roman"/>
        <family val="1"/>
      </rPr>
      <t>617-500-5</t>
    </r>
  </si>
  <si>
    <r>
      <rPr>
        <sz val="11"/>
        <rFont val="Times New Roman"/>
        <family val="1"/>
      </rPr>
      <t>0,019</t>
    </r>
  </si>
  <si>
    <r>
      <rPr>
        <sz val="11"/>
        <rFont val="Times New Roman"/>
        <family val="1"/>
      </rPr>
      <t>0,0019</t>
    </r>
  </si>
  <si>
    <r>
      <rPr>
        <sz val="11"/>
        <rFont val="Times New Roman"/>
        <family val="1"/>
      </rPr>
      <t>0,18</t>
    </r>
  </si>
  <si>
    <r>
      <rPr>
        <sz val="11"/>
        <rFont val="Times New Roman"/>
        <family val="1"/>
      </rPr>
      <t>0,018</t>
    </r>
  </si>
  <si>
    <r>
      <rPr>
        <sz val="11"/>
        <rFont val="Times New Roman"/>
        <family val="1"/>
      </rPr>
      <t>Bifenthrin</t>
    </r>
  </si>
  <si>
    <r>
      <rPr>
        <sz val="11"/>
        <rFont val="Times New Roman"/>
        <family val="1"/>
      </rPr>
      <t xml:space="preserve">82657-04-
</t>
    </r>
    <r>
      <rPr>
        <sz val="11"/>
        <rFont val="Times New Roman"/>
        <family val="1"/>
      </rPr>
      <t>3</t>
    </r>
  </si>
  <si>
    <r>
      <rPr>
        <sz val="11"/>
        <rFont val="Times New Roman"/>
        <family val="1"/>
      </rPr>
      <t>617-373-6</t>
    </r>
  </si>
  <si>
    <r>
      <rPr>
        <sz val="11"/>
        <rFont val="Times New Roman"/>
        <family val="1"/>
      </rPr>
      <t>9,5 × 10</t>
    </r>
    <r>
      <rPr>
        <vertAlign val="superscript"/>
        <sz val="11"/>
        <rFont val="Times New Roman"/>
        <family val="1"/>
      </rPr>
      <t>-5</t>
    </r>
  </si>
  <si>
    <r>
      <rPr>
        <sz val="11"/>
        <rFont val="Times New Roman"/>
        <family val="1"/>
      </rPr>
      <t>9,5 × 10</t>
    </r>
    <r>
      <rPr>
        <vertAlign val="superscript"/>
        <sz val="11"/>
        <rFont val="Times New Roman"/>
        <family val="1"/>
      </rPr>
      <t>-6</t>
    </r>
  </si>
  <si>
    <r>
      <rPr>
        <sz val="11"/>
        <rFont val="Times New Roman"/>
        <family val="1"/>
      </rPr>
      <t>0,011</t>
    </r>
  </si>
  <si>
    <r>
      <rPr>
        <sz val="11"/>
        <rFont val="Times New Roman"/>
        <family val="1"/>
      </rPr>
      <t>0,001</t>
    </r>
  </si>
  <si>
    <r>
      <rPr>
        <sz val="11"/>
        <rFont val="Times New Roman"/>
        <family val="1"/>
      </rPr>
      <t>Bisphenol-A (BPA)</t>
    </r>
  </si>
  <si>
    <r>
      <rPr>
        <sz val="11"/>
        <rFont val="Times New Roman"/>
        <family val="1"/>
      </rPr>
      <t>201-245-8</t>
    </r>
  </si>
  <si>
    <r>
      <rPr>
        <sz val="11"/>
        <rFont val="Times New Roman"/>
        <family val="1"/>
      </rPr>
      <t>3,4 × 10</t>
    </r>
    <r>
      <rPr>
        <vertAlign val="superscript"/>
        <sz val="11"/>
        <rFont val="Times New Roman"/>
        <family val="1"/>
      </rPr>
      <t>-5</t>
    </r>
  </si>
  <si>
    <r>
      <rPr>
        <sz val="11"/>
        <rFont val="Times New Roman"/>
        <family val="1"/>
      </rPr>
      <t>Carbamazepine</t>
    </r>
  </si>
  <si>
    <r>
      <rPr>
        <sz val="11"/>
        <rFont val="Times New Roman"/>
        <family val="1"/>
      </rPr>
      <t>Pharmaceutic als</t>
    </r>
  </si>
  <si>
    <r>
      <rPr>
        <sz val="11"/>
        <rFont val="Times New Roman"/>
        <family val="1"/>
      </rPr>
      <t>298-46-4</t>
    </r>
  </si>
  <si>
    <r>
      <rPr>
        <sz val="11"/>
        <rFont val="Times New Roman"/>
        <family val="1"/>
      </rPr>
      <t>206-062-7</t>
    </r>
  </si>
  <si>
    <r>
      <rPr>
        <sz val="11"/>
        <rFont val="Times New Roman"/>
        <family val="1"/>
      </rPr>
      <t>0,25</t>
    </r>
  </si>
  <si>
    <r>
      <rPr>
        <sz val="11"/>
        <rFont val="Times New Roman"/>
        <family val="1"/>
      </rPr>
      <t>1,6 × 10</t>
    </r>
    <r>
      <rPr>
        <vertAlign val="superscript"/>
        <sz val="11"/>
        <rFont val="Times New Roman"/>
        <family val="1"/>
      </rPr>
      <t>3</t>
    </r>
  </si>
  <si>
    <r>
      <rPr>
        <sz val="11"/>
        <rFont val="Times New Roman"/>
        <family val="1"/>
      </rPr>
      <t>Clarithromycin</t>
    </r>
  </si>
  <si>
    <r>
      <rPr>
        <sz val="11"/>
        <rFont val="Times New Roman"/>
        <family val="1"/>
      </rPr>
      <t xml:space="preserve">81103-11-
</t>
    </r>
    <r>
      <rPr>
        <sz val="11"/>
        <rFont val="Times New Roman"/>
        <family val="1"/>
      </rPr>
      <t>9</t>
    </r>
  </si>
  <si>
    <r>
      <rPr>
        <sz val="11"/>
        <rFont val="Times New Roman"/>
        <family val="1"/>
      </rPr>
      <t>658-034-2</t>
    </r>
  </si>
  <si>
    <r>
      <rPr>
        <sz val="11"/>
        <rFont val="Times New Roman"/>
        <family val="1"/>
      </rPr>
      <t>0,13</t>
    </r>
  </si>
  <si>
    <r>
      <rPr>
        <sz val="11"/>
        <rFont val="Times New Roman"/>
        <family val="1"/>
      </rPr>
      <t>0,013</t>
    </r>
  </si>
  <si>
    <r>
      <rPr>
        <sz val="11"/>
        <rFont val="Times New Roman"/>
        <family val="1"/>
      </rPr>
      <t>Clothianidin</t>
    </r>
  </si>
  <si>
    <r>
      <rPr>
        <sz val="11"/>
        <rFont val="Times New Roman"/>
        <family val="1"/>
      </rPr>
      <t xml:space="preserve">210880-
</t>
    </r>
    <r>
      <rPr>
        <sz val="11"/>
        <rFont val="Times New Roman"/>
        <family val="1"/>
      </rPr>
      <t>92-5</t>
    </r>
  </si>
  <si>
    <r>
      <rPr>
        <sz val="11"/>
        <rFont val="Times New Roman"/>
        <family val="1"/>
      </rPr>
      <t>433-460-1</t>
    </r>
  </si>
  <si>
    <r>
      <rPr>
        <sz val="11"/>
        <rFont val="Times New Roman"/>
        <family val="1"/>
      </rPr>
      <t>Deltamethrin</t>
    </r>
  </si>
  <si>
    <r>
      <rPr>
        <sz val="11"/>
        <rFont val="Times New Roman"/>
        <family val="1"/>
      </rPr>
      <t xml:space="preserve">52918-63-
</t>
    </r>
    <r>
      <rPr>
        <sz val="11"/>
        <rFont val="Times New Roman"/>
        <family val="1"/>
      </rPr>
      <t>5</t>
    </r>
  </si>
  <si>
    <r>
      <rPr>
        <sz val="11"/>
        <rFont val="Times New Roman"/>
        <family val="1"/>
      </rPr>
      <t>258-256-6</t>
    </r>
  </si>
  <si>
    <r>
      <rPr>
        <sz val="11"/>
        <rFont val="Times New Roman"/>
        <family val="1"/>
      </rPr>
      <t>1,7 × 10</t>
    </r>
    <r>
      <rPr>
        <vertAlign val="superscript"/>
        <sz val="11"/>
        <rFont val="Times New Roman"/>
        <family val="1"/>
      </rPr>
      <t>-6</t>
    </r>
  </si>
  <si>
    <r>
      <rPr>
        <sz val="11"/>
        <rFont val="Times New Roman"/>
        <family val="1"/>
      </rPr>
      <t>1,7 × 10</t>
    </r>
    <r>
      <rPr>
        <vertAlign val="superscript"/>
        <sz val="11"/>
        <rFont val="Times New Roman"/>
        <family val="1"/>
      </rPr>
      <t>-7</t>
    </r>
  </si>
  <si>
    <r>
      <rPr>
        <sz val="11"/>
        <rFont val="Times New Roman"/>
        <family val="1"/>
      </rPr>
      <t>3,4 × 10</t>
    </r>
    <r>
      <rPr>
        <vertAlign val="superscript"/>
        <sz val="11"/>
        <rFont val="Times New Roman"/>
        <family val="1"/>
      </rPr>
      <t>-6</t>
    </r>
  </si>
  <si>
    <r>
      <rPr>
        <sz val="11"/>
        <rFont val="Times New Roman"/>
        <family val="1"/>
      </rPr>
      <t>Diclofenac</t>
    </r>
  </si>
  <si>
    <r>
      <rPr>
        <sz val="11"/>
        <rFont val="Times New Roman"/>
        <family val="1"/>
      </rPr>
      <t xml:space="preserve">15307-86-
</t>
    </r>
    <r>
      <rPr>
        <sz val="11"/>
        <rFont val="Times New Roman"/>
        <family val="1"/>
      </rPr>
      <t xml:space="preserve">5 / 15307-
</t>
    </r>
    <r>
      <rPr>
        <sz val="11"/>
        <rFont val="Times New Roman"/>
        <family val="1"/>
      </rPr>
      <t>79-6</t>
    </r>
  </si>
  <si>
    <r>
      <rPr>
        <sz val="11"/>
        <rFont val="Times New Roman"/>
        <family val="1"/>
      </rPr>
      <t xml:space="preserve">239-348-5
</t>
    </r>
    <r>
      <rPr>
        <sz val="11"/>
        <rFont val="Times New Roman"/>
        <family val="1"/>
      </rPr>
      <t xml:space="preserve">/ 239-
</t>
    </r>
    <r>
      <rPr>
        <sz val="11"/>
        <rFont val="Times New Roman"/>
        <family val="1"/>
      </rPr>
      <t>346-4</t>
    </r>
  </si>
  <si>
    <r>
      <rPr>
        <sz val="11"/>
        <rFont val="Times New Roman"/>
        <family val="1"/>
      </rPr>
      <t>Erythromycin</t>
    </r>
  </si>
  <si>
    <r>
      <rPr>
        <sz val="11"/>
        <rFont val="Times New Roman"/>
        <family val="1"/>
      </rPr>
      <t>114-07-8</t>
    </r>
  </si>
  <si>
    <r>
      <rPr>
        <sz val="11"/>
        <rFont val="Times New Roman"/>
        <family val="1"/>
      </rPr>
      <t>204-040-1</t>
    </r>
  </si>
  <si>
    <r>
      <rPr>
        <sz val="11"/>
        <rFont val="Times New Roman"/>
        <family val="1"/>
      </rPr>
      <t>Esfenvalerate</t>
    </r>
  </si>
  <si>
    <r>
      <rPr>
        <sz val="11"/>
        <rFont val="Times New Roman"/>
        <family val="1"/>
      </rPr>
      <t xml:space="preserve">66230-04-
</t>
    </r>
    <r>
      <rPr>
        <sz val="11"/>
        <rFont val="Times New Roman"/>
        <family val="1"/>
      </rPr>
      <t>4</t>
    </r>
  </si>
  <si>
    <r>
      <rPr>
        <sz val="11"/>
        <rFont val="Times New Roman"/>
        <family val="1"/>
      </rPr>
      <t>613-911-9</t>
    </r>
  </si>
  <si>
    <r>
      <rPr>
        <sz val="11"/>
        <rFont val="Times New Roman"/>
        <family val="1"/>
      </rPr>
      <t>0,0085</t>
    </r>
  </si>
  <si>
    <r>
      <rPr>
        <sz val="11"/>
        <rFont val="Times New Roman"/>
        <family val="1"/>
      </rPr>
      <t>0,00085</t>
    </r>
  </si>
  <si>
    <r>
      <rPr>
        <sz val="11"/>
        <rFont val="Times New Roman"/>
        <family val="1"/>
      </rPr>
      <t>Estrone (E1)</t>
    </r>
  </si>
  <si>
    <r>
      <rPr>
        <sz val="11"/>
        <rFont val="Times New Roman"/>
        <family val="1"/>
      </rPr>
      <t>53-16-7</t>
    </r>
  </si>
  <si>
    <r>
      <rPr>
        <sz val="11"/>
        <rFont val="Times New Roman"/>
        <family val="1"/>
      </rPr>
      <t>200-164-5</t>
    </r>
  </si>
  <si>
    <r>
      <rPr>
        <sz val="11"/>
        <rFont val="Times New Roman"/>
        <family val="1"/>
      </rPr>
      <t>3,6 × 10</t>
    </r>
    <r>
      <rPr>
        <vertAlign val="superscript"/>
        <sz val="11"/>
        <rFont val="Times New Roman"/>
        <family val="1"/>
      </rPr>
      <t>-4</t>
    </r>
  </si>
  <si>
    <r>
      <rPr>
        <sz val="11"/>
        <rFont val="Times New Roman"/>
        <family val="1"/>
      </rPr>
      <t>1,8 × 10</t>
    </r>
    <r>
      <rPr>
        <vertAlign val="superscript"/>
        <sz val="11"/>
        <rFont val="Times New Roman"/>
        <family val="1"/>
      </rPr>
      <t>-5</t>
    </r>
  </si>
  <si>
    <r>
      <rPr>
        <sz val="11"/>
        <rFont val="Times New Roman"/>
        <family val="1"/>
      </rPr>
      <t>Glyphosate</t>
    </r>
  </si>
  <si>
    <r>
      <rPr>
        <sz val="11"/>
        <rFont val="Times New Roman"/>
        <family val="1"/>
      </rPr>
      <t>1071-83-6</t>
    </r>
  </si>
  <si>
    <r>
      <rPr>
        <sz val="11"/>
        <rFont val="Times New Roman"/>
        <family val="1"/>
      </rPr>
      <t>213-997-4</t>
    </r>
  </si>
  <si>
    <r>
      <rPr>
        <sz val="11"/>
        <rFont val="Times New Roman"/>
        <family val="1"/>
      </rPr>
      <t>0,1 (</t>
    </r>
    <r>
      <rPr>
        <vertAlign val="superscript"/>
        <sz val="11"/>
        <rFont val="Times New Roman"/>
        <family val="1"/>
      </rPr>
      <t>25</t>
    </r>
    <r>
      <rPr>
        <sz val="11"/>
        <rFont val="Times New Roman"/>
        <family val="1"/>
      </rPr>
      <t xml:space="preserve">)
</t>
    </r>
    <r>
      <rPr>
        <sz val="11"/>
        <rFont val="Times New Roman"/>
        <family val="1"/>
      </rPr>
      <t>86,7 (</t>
    </r>
    <r>
      <rPr>
        <vertAlign val="superscript"/>
        <sz val="11"/>
        <rFont val="Times New Roman"/>
        <family val="1"/>
      </rPr>
      <t>26</t>
    </r>
    <r>
      <rPr>
        <sz val="11"/>
        <rFont val="Times New Roman"/>
        <family val="1"/>
      </rPr>
      <t>)</t>
    </r>
  </si>
  <si>
    <r>
      <rPr>
        <sz val="11"/>
        <rFont val="Times New Roman"/>
        <family val="1"/>
      </rPr>
      <t>8,67</t>
    </r>
  </si>
  <si>
    <r>
      <rPr>
        <sz val="11"/>
        <rFont val="Times New Roman"/>
        <family val="1"/>
      </rPr>
      <t>398,6</t>
    </r>
  </si>
  <si>
    <r>
      <rPr>
        <sz val="11"/>
        <rFont val="Times New Roman"/>
        <family val="1"/>
      </rPr>
      <t>39,86</t>
    </r>
  </si>
  <si>
    <r>
      <rPr>
        <sz val="11"/>
        <rFont val="Times New Roman"/>
        <family val="1"/>
      </rPr>
      <t>Ibuprofen</t>
    </r>
  </si>
  <si>
    <r>
      <rPr>
        <sz val="11"/>
        <rFont val="Times New Roman"/>
        <family val="1"/>
      </rPr>
      <t xml:space="preserve">15687-27-
</t>
    </r>
    <r>
      <rPr>
        <sz val="11"/>
        <rFont val="Times New Roman"/>
        <family val="1"/>
      </rPr>
      <t>1</t>
    </r>
  </si>
  <si>
    <r>
      <rPr>
        <sz val="11"/>
        <rFont val="Times New Roman"/>
        <family val="1"/>
      </rPr>
      <t>239-784-6</t>
    </r>
  </si>
  <si>
    <r>
      <rPr>
        <sz val="11"/>
        <rFont val="Times New Roman"/>
        <family val="1"/>
      </rPr>
      <t>0,22</t>
    </r>
  </si>
  <si>
    <r>
      <rPr>
        <sz val="11"/>
        <rFont val="Times New Roman"/>
        <family val="1"/>
      </rPr>
      <t>0,022</t>
    </r>
  </si>
  <si>
    <r>
      <rPr>
        <sz val="11"/>
        <rFont val="Times New Roman"/>
        <family val="1"/>
      </rPr>
      <t>Imidacloprid</t>
    </r>
  </si>
  <si>
    <r>
      <rPr>
        <sz val="11"/>
        <rFont val="Times New Roman"/>
        <family val="1"/>
      </rPr>
      <t xml:space="preserve">138261-
</t>
    </r>
    <r>
      <rPr>
        <sz val="11"/>
        <rFont val="Times New Roman"/>
        <family val="1"/>
      </rPr>
      <t xml:space="preserve">41-3 /
</t>
    </r>
    <r>
      <rPr>
        <sz val="11"/>
        <rFont val="Times New Roman"/>
        <family val="1"/>
      </rPr>
      <t xml:space="preserve">105827-
</t>
    </r>
    <r>
      <rPr>
        <sz val="11"/>
        <rFont val="Times New Roman"/>
        <family val="1"/>
      </rPr>
      <t>78-9</t>
    </r>
  </si>
  <si>
    <r>
      <rPr>
        <sz val="11"/>
        <rFont val="Times New Roman"/>
        <family val="1"/>
      </rPr>
      <t>428-040-8</t>
    </r>
  </si>
  <si>
    <r>
      <rPr>
        <sz val="11"/>
        <rFont val="Times New Roman"/>
        <family val="1"/>
      </rPr>
      <t>0,0068</t>
    </r>
  </si>
  <si>
    <r>
      <rPr>
        <sz val="11"/>
        <rFont val="Times New Roman"/>
        <family val="1"/>
      </rPr>
      <t>6,8 × 10</t>
    </r>
    <r>
      <rPr>
        <vertAlign val="superscript"/>
        <sz val="11"/>
        <rFont val="Times New Roman"/>
        <family val="1"/>
      </rPr>
      <t>-4</t>
    </r>
  </si>
  <si>
    <r>
      <rPr>
        <sz val="11"/>
        <rFont val="Times New Roman"/>
        <family val="1"/>
      </rPr>
      <t>0,057</t>
    </r>
  </si>
  <si>
    <r>
      <rPr>
        <sz val="11"/>
        <rFont val="Times New Roman"/>
        <family val="1"/>
      </rPr>
      <t>0,0057</t>
    </r>
  </si>
  <si>
    <r>
      <rPr>
        <sz val="11"/>
        <rFont val="Times New Roman"/>
        <family val="1"/>
      </rPr>
      <t>Nicosulfuron</t>
    </r>
  </si>
  <si>
    <r>
      <rPr>
        <sz val="11"/>
        <rFont val="Times New Roman"/>
        <family val="1"/>
      </rPr>
      <t xml:space="preserve">111991-
</t>
    </r>
    <r>
      <rPr>
        <sz val="11"/>
        <rFont val="Times New Roman"/>
        <family val="1"/>
      </rPr>
      <t>09-4</t>
    </r>
  </si>
  <si>
    <r>
      <rPr>
        <sz val="11"/>
        <rFont val="Times New Roman"/>
        <family val="1"/>
      </rPr>
      <t>601-148-4</t>
    </r>
  </si>
  <si>
    <r>
      <rPr>
        <sz val="11"/>
        <rFont val="Times New Roman"/>
        <family val="1"/>
      </rPr>
      <t>0,0087</t>
    </r>
  </si>
  <si>
    <r>
      <rPr>
        <sz val="11"/>
        <rFont val="Times New Roman"/>
        <family val="1"/>
      </rPr>
      <t>8,7 × 10</t>
    </r>
    <r>
      <rPr>
        <vertAlign val="superscript"/>
        <sz val="11"/>
        <rFont val="Times New Roman"/>
        <family val="1"/>
      </rPr>
      <t>-4</t>
    </r>
  </si>
  <si>
    <r>
      <rPr>
        <sz val="11"/>
        <rFont val="Times New Roman"/>
        <family val="1"/>
      </rPr>
      <t>0,23</t>
    </r>
  </si>
  <si>
    <r>
      <rPr>
        <sz val="11"/>
        <rFont val="Times New Roman"/>
        <family val="1"/>
      </rPr>
      <t>0,023</t>
    </r>
  </si>
  <si>
    <r>
      <rPr>
        <sz val="11"/>
        <rFont val="Times New Roman"/>
        <family val="1"/>
      </rPr>
      <t>Permethrin</t>
    </r>
  </si>
  <si>
    <r>
      <rPr>
        <sz val="11"/>
        <rFont val="Times New Roman"/>
        <family val="1"/>
      </rPr>
      <t xml:space="preserve">52645-53-
</t>
    </r>
    <r>
      <rPr>
        <sz val="11"/>
        <rFont val="Times New Roman"/>
        <family val="1"/>
      </rPr>
      <t>1</t>
    </r>
  </si>
  <si>
    <r>
      <rPr>
        <sz val="11"/>
        <rFont val="Times New Roman"/>
        <family val="1"/>
      </rPr>
      <t>258-067-9</t>
    </r>
  </si>
  <si>
    <r>
      <rPr>
        <sz val="11"/>
        <rFont val="Times New Roman"/>
        <family val="1"/>
      </rPr>
      <t>2,7× 10</t>
    </r>
    <r>
      <rPr>
        <vertAlign val="superscript"/>
        <sz val="11"/>
        <rFont val="Times New Roman"/>
        <family val="1"/>
      </rPr>
      <t>-4</t>
    </r>
  </si>
  <si>
    <r>
      <rPr>
        <sz val="11"/>
        <rFont val="Times New Roman"/>
        <family val="1"/>
      </rPr>
      <t>2.7 × 10</t>
    </r>
    <r>
      <rPr>
        <vertAlign val="superscript"/>
        <sz val="11"/>
        <rFont val="Times New Roman"/>
        <family val="1"/>
      </rPr>
      <t>-5</t>
    </r>
  </si>
  <si>
    <r>
      <rPr>
        <sz val="11"/>
        <rFont val="Times New Roman"/>
        <family val="1"/>
      </rPr>
      <t>2,5 × 10</t>
    </r>
    <r>
      <rPr>
        <vertAlign val="superscript"/>
        <sz val="11"/>
        <rFont val="Times New Roman"/>
        <family val="1"/>
      </rPr>
      <t>-4</t>
    </r>
  </si>
  <si>
    <r>
      <rPr>
        <sz val="11"/>
        <rFont val="Times New Roman"/>
        <family val="1"/>
      </rPr>
      <t>Per- and poly-fluorinated alkyl substances (PFAS) – sum of 24 (</t>
    </r>
    <r>
      <rPr>
        <vertAlign val="superscript"/>
        <sz val="11"/>
        <rFont val="Times New Roman"/>
        <family val="1"/>
      </rPr>
      <t>27</t>
    </r>
    <r>
      <rPr>
        <sz val="11"/>
        <rFont val="Times New Roman"/>
        <family val="1"/>
      </rPr>
      <t>)</t>
    </r>
  </si>
  <si>
    <r>
      <rPr>
        <sz val="11"/>
        <rFont val="Times New Roman"/>
        <family val="1"/>
      </rPr>
      <t xml:space="preserve">Sum of PFOA
</t>
    </r>
    <r>
      <rPr>
        <sz val="11"/>
        <rFont val="Times New Roman"/>
        <family val="1"/>
      </rPr>
      <t>equivalents 0,0044 (</t>
    </r>
    <r>
      <rPr>
        <vertAlign val="superscript"/>
        <sz val="11"/>
        <rFont val="Times New Roman"/>
        <family val="1"/>
      </rPr>
      <t>28</t>
    </r>
    <r>
      <rPr>
        <sz val="11"/>
        <rFont val="Times New Roman"/>
        <family val="1"/>
      </rPr>
      <t>)</t>
    </r>
  </si>
  <si>
    <r>
      <rPr>
        <sz val="11"/>
        <rFont val="Times New Roman"/>
        <family val="1"/>
      </rPr>
      <t xml:space="preserve">Sum of PFOA
</t>
    </r>
    <r>
      <rPr>
        <sz val="11"/>
        <rFont val="Times New Roman"/>
        <family val="1"/>
      </rPr>
      <t>equivalents 0,077 (</t>
    </r>
    <r>
      <rPr>
        <vertAlign val="superscript"/>
        <sz val="11"/>
        <rFont val="Times New Roman"/>
        <family val="1"/>
      </rPr>
      <t>28</t>
    </r>
    <r>
      <rPr>
        <sz val="11"/>
        <rFont val="Times New Roman"/>
        <family val="1"/>
      </rPr>
      <t>)</t>
    </r>
  </si>
  <si>
    <r>
      <rPr>
        <sz val="11"/>
        <rFont val="Times New Roman"/>
        <family val="1"/>
      </rPr>
      <t>Silver</t>
    </r>
  </si>
  <si>
    <r>
      <rPr>
        <sz val="11"/>
        <rFont val="Times New Roman"/>
        <family val="1"/>
      </rPr>
      <t>7440-22-4</t>
    </r>
  </si>
  <si>
    <r>
      <rPr>
        <sz val="11"/>
        <rFont val="Times New Roman"/>
        <family val="1"/>
      </rPr>
      <t>231-131-3</t>
    </r>
  </si>
  <si>
    <r>
      <rPr>
        <sz val="11"/>
        <rFont val="Times New Roman"/>
        <family val="1"/>
      </rPr>
      <t xml:space="preserve">0,006 (10%
</t>
    </r>
    <r>
      <rPr>
        <sz val="11"/>
        <rFont val="Times New Roman"/>
        <family val="1"/>
      </rPr>
      <t xml:space="preserve">salinity) 0,17 (30%
</t>
    </r>
    <r>
      <rPr>
        <sz val="11"/>
        <rFont val="Times New Roman"/>
        <family val="1"/>
      </rPr>
      <t>salinity)</t>
    </r>
  </si>
  <si>
    <r>
      <rPr>
        <sz val="11"/>
        <rFont val="Times New Roman"/>
        <family val="1"/>
      </rPr>
      <t>Thiacloprid</t>
    </r>
  </si>
  <si>
    <r>
      <rPr>
        <sz val="11"/>
        <rFont val="Times New Roman"/>
        <family val="1"/>
      </rPr>
      <t xml:space="preserve">111988-
</t>
    </r>
    <r>
      <rPr>
        <sz val="11"/>
        <rFont val="Times New Roman"/>
        <family val="1"/>
      </rPr>
      <t>49-9</t>
    </r>
  </si>
  <si>
    <r>
      <rPr>
        <sz val="11"/>
        <rFont val="Times New Roman"/>
        <family val="1"/>
      </rPr>
      <t>601-147-9</t>
    </r>
  </si>
  <si>
    <r>
      <rPr>
        <sz val="11"/>
        <rFont val="Times New Roman"/>
        <family val="1"/>
      </rPr>
      <t>Thiamethoxam</t>
    </r>
  </si>
  <si>
    <r>
      <rPr>
        <sz val="11"/>
        <rFont val="Times New Roman"/>
        <family val="1"/>
      </rPr>
      <t xml:space="preserve">153719-
</t>
    </r>
    <r>
      <rPr>
        <sz val="11"/>
        <rFont val="Times New Roman"/>
        <family val="1"/>
      </rPr>
      <t>23-4</t>
    </r>
  </si>
  <si>
    <r>
      <rPr>
        <sz val="11"/>
        <rFont val="Times New Roman"/>
        <family val="1"/>
      </rPr>
      <t>428-650-4</t>
    </r>
  </si>
  <si>
    <r>
      <rPr>
        <sz val="11"/>
        <rFont val="Times New Roman"/>
        <family val="1"/>
      </rPr>
      <t>0,77</t>
    </r>
  </si>
  <si>
    <r>
      <rPr>
        <sz val="11"/>
        <rFont val="Times New Roman"/>
        <family val="1"/>
      </rPr>
      <t>0,077</t>
    </r>
  </si>
  <si>
    <r>
      <rPr>
        <sz val="11"/>
        <rFont val="Times New Roman"/>
        <family val="1"/>
      </rPr>
      <t>Triclosan</t>
    </r>
  </si>
  <si>
    <r>
      <rPr>
        <sz val="11"/>
        <rFont val="Times New Roman"/>
        <family val="1"/>
      </rPr>
      <t>3380-34-5</t>
    </r>
  </si>
  <si>
    <r>
      <rPr>
        <sz val="11"/>
        <rFont val="Times New Roman"/>
        <family val="1"/>
      </rPr>
      <t>222-182-2</t>
    </r>
  </si>
  <si>
    <r>
      <rPr>
        <sz val="11"/>
        <rFont val="Times New Roman"/>
        <family val="1"/>
      </rPr>
      <t xml:space="preserve">Total of active substances in pesticides, including their relevant metabolites, degradation and reaction products </t>
    </r>
    <r>
      <rPr>
        <vertAlign val="subscript"/>
        <sz val="11"/>
        <rFont val="Times New Roman"/>
        <family val="1"/>
      </rPr>
      <t>(</t>
    </r>
    <r>
      <rPr>
        <sz val="7"/>
        <rFont val="Times New Roman"/>
        <family val="1"/>
      </rPr>
      <t>29</t>
    </r>
    <r>
      <rPr>
        <vertAlign val="subscript"/>
        <sz val="11"/>
        <rFont val="Times New Roman"/>
        <family val="1"/>
      </rPr>
      <t>)</t>
    </r>
  </si>
  <si>
    <r>
      <rPr>
        <sz val="11"/>
        <rFont val="Times New Roman"/>
        <family val="1"/>
      </rPr>
      <t>Plant protection products and biocides</t>
    </r>
  </si>
  <si>
    <r>
      <rPr>
        <sz val="11"/>
        <rFont val="Times New Roman"/>
        <family val="1"/>
      </rPr>
      <t>0,5 (</t>
    </r>
    <r>
      <rPr>
        <vertAlign val="superscript"/>
        <sz val="11"/>
        <rFont val="Times New Roman"/>
        <family val="1"/>
      </rPr>
      <t>30</t>
    </r>
    <r>
      <rPr>
        <sz val="11"/>
        <rFont val="Times New Roman"/>
        <family val="1"/>
      </rPr>
      <t>)</t>
    </r>
  </si>
  <si>
    <r>
      <rPr>
        <sz val="10"/>
        <rFont val="Times New Roman"/>
        <family val="1"/>
      </rPr>
      <t>(</t>
    </r>
    <r>
      <rPr>
        <vertAlign val="superscript"/>
        <sz val="6.5"/>
        <rFont val="Times New Roman"/>
        <family val="1"/>
      </rPr>
      <t>1</t>
    </r>
    <r>
      <rPr>
        <sz val="10"/>
        <rFont val="Times New Roman"/>
        <family val="1"/>
      </rPr>
      <t xml:space="preserve">)   CAS: Chemical Abstracts Service.
</t>
    </r>
    <r>
      <rPr>
        <sz val="10"/>
        <rFont val="Times New Roman"/>
        <family val="1"/>
      </rPr>
      <t>(</t>
    </r>
    <r>
      <rPr>
        <vertAlign val="superscript"/>
        <sz val="6.5"/>
        <rFont val="Times New Roman"/>
        <family val="1"/>
      </rPr>
      <t>2</t>
    </r>
    <r>
      <rPr>
        <sz val="10"/>
        <rFont val="Times New Roman"/>
        <family val="1"/>
      </rPr>
      <t xml:space="preserve">)   EU number: European Inventory of Existing Commercial Substances (EINECS) or European List of Notified Chemical Substances (ELINCS).
</t>
    </r>
    <r>
      <rPr>
        <sz val="10"/>
        <rFont val="Times New Roman"/>
        <family val="1"/>
      </rPr>
      <t>(</t>
    </r>
    <r>
      <rPr>
        <vertAlign val="superscript"/>
        <sz val="6.5"/>
        <rFont val="Times New Roman"/>
        <family val="1"/>
      </rPr>
      <t>3</t>
    </r>
    <r>
      <rPr>
        <sz val="10"/>
        <rFont val="Times New Roman"/>
        <family val="1"/>
      </rPr>
      <t xml:space="preserve">)   This parameter is the EQS expressed as an annual average value (AA-EQS). Unless otherwise specified, it applies to the total concentration of all substances and isomers.
</t>
    </r>
    <r>
      <rPr>
        <sz val="10"/>
        <rFont val="Times New Roman"/>
        <family val="1"/>
      </rPr>
      <t>(</t>
    </r>
    <r>
      <rPr>
        <vertAlign val="superscript"/>
        <sz val="6.5"/>
        <rFont val="Times New Roman"/>
        <family val="1"/>
      </rPr>
      <t>4</t>
    </r>
    <r>
      <rPr>
        <sz val="10"/>
        <rFont val="Times New Roman"/>
        <family val="1"/>
      </rPr>
      <t xml:space="preserve">)   Inland surface waters encompass rivers and lakes and related artificial or heavily modified water bodies.
</t>
    </r>
    <r>
      <rPr>
        <sz val="10"/>
        <rFont val="Times New Roman"/>
        <family val="1"/>
      </rPr>
      <t>(</t>
    </r>
    <r>
      <rPr>
        <vertAlign val="superscript"/>
        <sz val="6.5"/>
        <rFont val="Times New Roman"/>
        <family val="1"/>
      </rPr>
      <t>5</t>
    </r>
    <r>
      <rPr>
        <sz val="10"/>
        <rFont val="Times New Roman"/>
        <family val="1"/>
      </rPr>
      <t xml:space="preserve">)   This  parameter  is  the  EQS  expressed  as  a  maximum  allowable  concentration  (MAC  EQS).  Where  the  MAC  EQS  are  marked  as  "not  applicable",  the  AA  EQS  values  are considered protective against short-term pollution peaks in continuous discharges since they are significantly lower than the values derived on the basis of acute toxicity.
</t>
    </r>
    <r>
      <rPr>
        <sz val="10"/>
        <rFont val="Times New Roman"/>
        <family val="1"/>
      </rPr>
      <t>(</t>
    </r>
    <r>
      <rPr>
        <vertAlign val="superscript"/>
        <sz val="6.5"/>
        <rFont val="Times New Roman"/>
        <family val="1"/>
      </rPr>
      <t>6</t>
    </r>
    <r>
      <rPr>
        <sz val="10"/>
        <rFont val="Times New Roman"/>
        <family val="1"/>
      </rPr>
      <t xml:space="preserve">)   If an EQS biota is given, it, rather than the water EQS, shall be applied, without prejudice to the provision in Article 3(3) of this Directive allowing an alternative biota taxon, or another matrix, to be monitored instead, as long as the EQS applied provides an equivalent level of protection. Unless otherwise indicated, the biota EQS relate to fish. For substances  numbered  15  (Fluoranthene), 28  (PAHs),  and 51  (Bisphenol-A)  the  biota  EQS  refers  to  crustaceans  and  molluscs.  For  the purpose  of  assessing  chemical  status, monitoring of Fluoranthene and PAHs, and Bisphenol-A in fish is not appropriate. For substance number 37 (Dioxins and dioxin-like compounds), the biota EQS relates to fish, crustaceans and molluscs, in line with Commission Regulation (EU) No 1259/2011* Annex Section 5.3.
</t>
    </r>
    <r>
      <rPr>
        <sz val="10"/>
        <rFont val="Times New Roman"/>
        <family val="1"/>
      </rPr>
      <t>(</t>
    </r>
    <r>
      <rPr>
        <vertAlign val="superscript"/>
        <sz val="6.5"/>
        <rFont val="Times New Roman"/>
        <family val="1"/>
      </rPr>
      <t>7</t>
    </r>
    <r>
      <rPr>
        <sz val="10"/>
        <rFont val="Times New Roman"/>
        <family val="1"/>
      </rPr>
      <t xml:space="preserve">)   For the group of priority substances covered by brominated diphenylethers (No 5), the EQS refer to the sum of the concentrations of congener numbers 28, 47, 99, 100, 153 and 154.
</t>
    </r>
    <r>
      <rPr>
        <sz val="10"/>
        <rFont val="Times New Roman"/>
        <family val="1"/>
      </rPr>
      <t>(</t>
    </r>
    <r>
      <rPr>
        <vertAlign val="superscript"/>
        <sz val="6.5"/>
        <rFont val="Times New Roman"/>
        <family val="1"/>
      </rPr>
      <t>8</t>
    </r>
    <r>
      <rPr>
        <sz val="10"/>
        <rFont val="Times New Roman"/>
        <family val="1"/>
      </rPr>
      <t xml:space="preserve">)   Tetra, Penta, Hexa, Hepta, Octa and Decabromodiphenylether (CAS numbers 40088-47-9, 32534-81-9, 36483-60-0, 68928-80-3, 32536-52-0, 1163-19-5, respectively).
</t>
    </r>
    <r>
      <rPr>
        <sz val="10"/>
        <rFont val="Times New Roman"/>
        <family val="1"/>
      </rPr>
      <t>(</t>
    </r>
    <r>
      <rPr>
        <vertAlign val="superscript"/>
        <sz val="6.5"/>
        <rFont val="Times New Roman"/>
        <family val="1"/>
      </rPr>
      <t>9</t>
    </r>
    <r>
      <rPr>
        <sz val="10"/>
        <rFont val="Times New Roman"/>
        <family val="1"/>
      </rPr>
      <t xml:space="preserve">)   For Cadmium and its compounds (No 6) the EQS values vary depending on the hardness of the water as specified in five class categories (Class 1: &lt;40 mg CaCO3/l, Class 2: 40 to &lt;50 mg CaCO3/l, Class 3: 50 to &lt;100 mg CaCO3/l, Class 4: 100 to &lt;200 mg CaCO3/l and Class 5: ≥200 mg CaCO3/l).
</t>
    </r>
    <r>
      <rPr>
        <sz val="10"/>
        <rFont val="Times New Roman"/>
        <family val="1"/>
      </rPr>
      <t>(</t>
    </r>
    <r>
      <rPr>
        <vertAlign val="superscript"/>
        <sz val="6.5"/>
        <rFont val="Times New Roman"/>
        <family val="1"/>
      </rPr>
      <t>10</t>
    </r>
    <r>
      <rPr>
        <sz val="10"/>
        <rFont val="Times New Roman"/>
        <family val="1"/>
      </rPr>
      <t xml:space="preserve">)  No indicative parameter is provided for this group of substances. The indicative parameter(s) must be defined through the analytical method.
</t>
    </r>
    <r>
      <rPr>
        <sz val="10"/>
        <rFont val="Times New Roman"/>
        <family val="1"/>
      </rPr>
      <t>(</t>
    </r>
    <r>
      <rPr>
        <vertAlign val="superscript"/>
        <sz val="6.5"/>
        <rFont val="Times New Roman"/>
        <family val="1"/>
      </rPr>
      <t>11</t>
    </r>
    <r>
      <rPr>
        <sz val="10"/>
        <rFont val="Times New Roman"/>
        <family val="1"/>
      </rPr>
      <t xml:space="preserve">)  DDT total comprises the sum of the isomers 1,1,1 trichloro 2,2 bis (p chlorophenyl) ethane (CAS 50 29 3, EU 200 024 3); 1,1,1 trichloro 2 (o chlorophenyl) 2 (p chlorophenyl)
</t>
    </r>
    <r>
      <rPr>
        <sz val="10"/>
        <rFont val="Times New Roman"/>
        <family val="1"/>
      </rPr>
      <t xml:space="preserve">ethane (CAS 789 02 6, EU 212 332 5); 1,1-dichloro 2,2 bis (p chlorophenyl) ethylene (CAS 72 55 9, EU 200 784 6); and 1,1 dichloro 2,2 bis (p chlorophenyl) ethane (CAS 72
</t>
    </r>
    <r>
      <rPr>
        <sz val="10"/>
        <rFont val="Times New Roman"/>
        <family val="1"/>
      </rPr>
      <t xml:space="preserve">54 8, EU 200 783 0).
</t>
    </r>
    <r>
      <rPr>
        <sz val="10"/>
        <rFont val="Times New Roman"/>
        <family val="1"/>
      </rPr>
      <t>(</t>
    </r>
    <r>
      <rPr>
        <vertAlign val="superscript"/>
        <sz val="6.5"/>
        <rFont val="Times New Roman"/>
        <family val="1"/>
      </rPr>
      <t>12</t>
    </r>
    <r>
      <rPr>
        <sz val="10"/>
        <rFont val="Times New Roman"/>
        <family val="1"/>
      </rPr>
      <t xml:space="preserve">)  These EQS refer to bioavailable concentrations of the substances.
</t>
    </r>
    <r>
      <rPr>
        <sz val="10"/>
        <rFont val="Times New Roman"/>
        <family val="1"/>
      </rPr>
      <t>(</t>
    </r>
    <r>
      <rPr>
        <vertAlign val="superscript"/>
        <sz val="6.5"/>
        <rFont val="Times New Roman"/>
        <family val="1"/>
      </rPr>
      <t>13</t>
    </r>
    <r>
      <rPr>
        <sz val="10"/>
        <rFont val="Times New Roman"/>
        <family val="1"/>
      </rPr>
      <t>)  The EQS for biota refers to methyl mercury.</t>
    </r>
  </si>
  <si>
    <r>
      <rPr>
        <sz val="10"/>
        <rFont val="Times New Roman"/>
        <family val="1"/>
      </rPr>
      <t>(</t>
    </r>
    <r>
      <rPr>
        <vertAlign val="superscript"/>
        <sz val="10"/>
        <rFont val="Times New Roman"/>
        <family val="1"/>
      </rPr>
      <t>14</t>
    </r>
    <r>
      <rPr>
        <sz val="10"/>
        <rFont val="Times New Roman"/>
        <family val="1"/>
      </rPr>
      <t xml:space="preserve">)Nonylphenol (CAS 25154-52-3, EU 246-672-0) including isomers 4-nonylphenol (CAS 104-40-5, EU 203-199-4) and 4-nonylphenol (branched) (CAS 84852-15-3, EU 284-325-
</t>
    </r>
    <r>
      <rPr>
        <sz val="10"/>
        <rFont val="Times New Roman"/>
        <family val="1"/>
      </rPr>
      <t xml:space="preserve">5).
</t>
    </r>
    <r>
      <rPr>
        <sz val="10"/>
        <rFont val="Times New Roman"/>
        <family val="1"/>
      </rPr>
      <t>(</t>
    </r>
    <r>
      <rPr>
        <vertAlign val="superscript"/>
        <sz val="10"/>
        <rFont val="Times New Roman"/>
        <family val="1"/>
      </rPr>
      <t>15</t>
    </r>
    <r>
      <rPr>
        <sz val="10"/>
        <rFont val="Times New Roman"/>
        <family val="1"/>
      </rPr>
      <t xml:space="preserve">)Octylphenol (CAS 1806-26-4, EU 217-302-5) including isomer 4-(1,1',3,3'-tetramethylbutyl)-phenol (CAS 140-66-9, EU 205-426-2).
</t>
    </r>
    <r>
      <rPr>
        <sz val="10"/>
        <rFont val="Times New Roman"/>
        <family val="1"/>
      </rPr>
      <t>(</t>
    </r>
    <r>
      <rPr>
        <vertAlign val="superscript"/>
        <sz val="6.5"/>
        <rFont val="Times New Roman"/>
        <family val="1"/>
      </rPr>
      <t>16</t>
    </r>
    <r>
      <rPr>
        <sz val="10"/>
        <rFont val="Times New Roman"/>
        <family val="1"/>
      </rPr>
      <t xml:space="preserve">) Benzo(a)pyrene (CAS 50-32-8) (RPF 1), benzo(b)fluoranthene (CAS 205-99-2) (RPF 0,1), benzo(k)fluoranthene (CAS 207-08-9) (RPF 0,1), benzo(g,h,i)perylene (CAS 191-24-
</t>
    </r>
    <r>
      <rPr>
        <sz val="10"/>
        <rFont val="Times New Roman"/>
        <family val="1"/>
      </rPr>
      <t xml:space="preserve">2) (RPF 0), indeno(1,2,3-cd)pyrene (CAS 193-39-5) (RPF 0,1), chrysene (CAS 218-01-9) (RPF 0,01), benzo(a)anthracene (CAS 56-55-3) (RPF 0,1), and dibenz(a,h)anthracene (CAS 53-70-3) (RPF 1). The PAHs anthracene, fluoranthene and naphthalene are listed separately.
</t>
    </r>
    <r>
      <rPr>
        <sz val="10"/>
        <rFont val="Times New Roman"/>
        <family val="1"/>
      </rPr>
      <t>(</t>
    </r>
    <r>
      <rPr>
        <vertAlign val="superscript"/>
        <sz val="10"/>
        <rFont val="Times New Roman"/>
        <family val="1"/>
      </rPr>
      <t>17</t>
    </r>
    <r>
      <rPr>
        <sz val="10"/>
        <rFont val="Times New Roman"/>
        <family val="1"/>
      </rPr>
      <t xml:space="preserve">)For the group of polyaromatic hydrocarbons (PAHs) (No 28), the biota EQS refers to the sum of the concentrations of seven of the eight PAHs listed in footnote 17 expressed as.benzo(a)pyrene equivalents based on the carcinogenic potencies of the substances relative to that of benzo(a)pyrene, i.e.  the RPFs in footnote 16. Benzo(g,h,i)perylene does not need to be measured in biota for the purposes of determining compliance with the overall EQS biota.
</t>
    </r>
    <r>
      <rPr>
        <sz val="10"/>
        <rFont val="Times New Roman"/>
        <family val="1"/>
      </rPr>
      <t>(</t>
    </r>
    <r>
      <rPr>
        <vertAlign val="superscript"/>
        <sz val="10"/>
        <rFont val="Times New Roman"/>
        <family val="1"/>
      </rPr>
      <t>18</t>
    </r>
    <r>
      <rPr>
        <sz val="10"/>
        <rFont val="Times New Roman"/>
        <family val="1"/>
      </rPr>
      <t>)Tributyltin compounds including tributyltin-cation (CAS 36643-28-4). (</t>
    </r>
    <r>
      <rPr>
        <vertAlign val="superscript"/>
        <sz val="10"/>
        <rFont val="Times New Roman"/>
        <family val="1"/>
      </rPr>
      <t>19</t>
    </r>
    <r>
      <rPr>
        <sz val="10"/>
        <rFont val="Times New Roman"/>
        <family val="1"/>
      </rPr>
      <t xml:space="preserve">)Sediment EQS
</t>
    </r>
    <r>
      <rPr>
        <sz val="10"/>
        <rFont val="Times New Roman"/>
        <family val="1"/>
      </rPr>
      <t>(</t>
    </r>
    <r>
      <rPr>
        <vertAlign val="superscript"/>
        <sz val="10"/>
        <rFont val="Times New Roman"/>
        <family val="1"/>
      </rPr>
      <t>20</t>
    </r>
    <r>
      <rPr>
        <sz val="10"/>
        <rFont val="Times New Roman"/>
        <family val="1"/>
      </rPr>
      <t xml:space="preserve">)There is insufficient information available to set a MAC-EQS for these substances.
</t>
    </r>
    <r>
      <rPr>
        <sz val="10"/>
        <rFont val="Times New Roman"/>
        <family val="1"/>
      </rPr>
      <t>(</t>
    </r>
    <r>
      <rPr>
        <vertAlign val="superscript"/>
        <sz val="10"/>
        <rFont val="Times New Roman"/>
        <family val="1"/>
      </rPr>
      <t>21</t>
    </r>
    <r>
      <rPr>
        <sz val="10"/>
        <rFont val="Times New Roman"/>
        <family val="1"/>
      </rPr>
      <t xml:space="preserve">)This refers to the following compounds:
</t>
    </r>
    <r>
      <rPr>
        <sz val="10"/>
        <rFont val="Times New Roman"/>
        <family val="1"/>
      </rPr>
      <t xml:space="preserve">7 polychlorinated dibenzo-p-dioxins (PCDDs): 2,3,7,8-T4CDD (CAS 1746-01-6, EU 217-122-7), 1,2,3,7,8-P5CDD (CAS 40321-76-4), 1,2,3,4,7,8-H6CDD (CAS 39227-28-6),
</t>
    </r>
    <r>
      <rPr>
        <sz val="10"/>
        <rFont val="Times New Roman"/>
        <family val="1"/>
      </rPr>
      <t xml:space="preserve">1,2,3,6,7,8-H6CDD (CAS 57653-85-7), 1,2,3,7,8,9-H6CDD (CAS 19408-74-3), 1,2,3,4,6,7,8-H7CDD (CAS 35822-46-9), 1,2,3,4,6,7,8,9-O8CDD (CAS 3268-87-9)
</t>
    </r>
    <r>
      <rPr>
        <sz val="10"/>
        <rFont val="Times New Roman"/>
        <family val="1"/>
      </rPr>
      <t xml:space="preserve">10 polychlorinated dibenzofurans (PCDFs): 2,3,7,8-T4CDF (CAS 51207-31-9), 1,2,3,7,8-P5CDF (CAS 57117-41-6), 2,3,4,7,8-P5CDF (CAS 57117-31-4), 1,2,3,4,7,8-H6CDF (CAS 70648-26-9), 1,2,3,6,7,8-H6CDF (CAS 57117-44-9), 1,2,3,7,8,9-H6CDF (CAS 72918-21-9), 2,3,4,6,7,8-H6CDF (CAS 60851-34-5), 1,2,3,4,6,7,8-H7CDF (CAS 67562-
</t>
    </r>
    <r>
      <rPr>
        <sz val="10"/>
        <rFont val="Times New Roman"/>
        <family val="1"/>
      </rPr>
      <t xml:space="preserve">39-4), 1,2,3,4,7,8,9-H7CDF (CAS 55673-89-7), 1,2,3,4,6,7,8,9-O8CDF (CAS 39001-02-0)
</t>
    </r>
    <r>
      <rPr>
        <sz val="10"/>
        <rFont val="Times New Roman"/>
        <family val="1"/>
      </rPr>
      <t xml:space="preserve">12  dioxin-like polychlorinated  biphenyls  (PCB-DLs):  3,3’,4,4’-T4CB  (PCB  77,  CAS  32598-13-3), 3,3’,4’,5-T4CB  (PCB  81,  CAS  70362-50-4), 2,3,3',4,4'-P5CB  (PCB  105,
</t>
    </r>
    <r>
      <rPr>
        <sz val="10"/>
        <rFont val="Times New Roman"/>
        <family val="1"/>
      </rPr>
      <t xml:space="preserve">CAS 32598-14-4), 2,3,4,4',5-P5CB (PCB 114,  CAS 74472-37-0), 2,3',4,4',5-P5CB (PCB 118, CAS 31508-00-6), 2,3',4,4',5'-P5CB (PCB 123, CAS 65510-44-3), 3,3’,4,4’,5-
</t>
    </r>
    <r>
      <rPr>
        <sz val="10"/>
        <rFont val="Times New Roman"/>
        <family val="1"/>
      </rPr>
      <t xml:space="preserve">P5CB (PCB 126, CAS 57465-28-8), 2,3,3',4,4',5-H6CB (PCB 156, CAS 38380-08-4), 2,3,3',4,4',5'-H6CB (PCB 157, CAS 69782-90-7), 2,3',4,4',5,5'-H6CB (PCB 167, CAS
</t>
    </r>
    <r>
      <rPr>
        <sz val="10"/>
        <rFont val="Times New Roman"/>
        <family val="1"/>
      </rPr>
      <t xml:space="preserve">52663-72-6), 3,3’,4,4’,5,5’-H6CB (PCB 169, CAS 32774-16-6), 2,3,3',4,4',5,5'-H7CB (PCB 189, CAS 39635-31-9).
</t>
    </r>
    <r>
      <rPr>
        <sz val="10"/>
        <rFont val="Times New Roman"/>
        <family val="1"/>
      </rPr>
      <t>(</t>
    </r>
    <r>
      <rPr>
        <vertAlign val="superscript"/>
        <sz val="10"/>
        <rFont val="Times New Roman"/>
        <family val="1"/>
      </rPr>
      <t>22</t>
    </r>
    <r>
      <rPr>
        <sz val="10"/>
        <rFont val="Times New Roman"/>
        <family val="1"/>
      </rPr>
      <t xml:space="preserve">)For the group of Dioxins and dioxin-like compounds (No 37), the biota EQS refers to the sum of the concentrations of the substances listed in footnote 20 expressed as toxic equivalents based on the World Health Organisation 2005 Toxic Equivalence Factors.
</t>
    </r>
    <r>
      <rPr>
        <sz val="10"/>
        <rFont val="Times New Roman"/>
        <family val="1"/>
      </rPr>
      <t>(</t>
    </r>
    <r>
      <rPr>
        <vertAlign val="superscript"/>
        <sz val="10"/>
        <rFont val="Times New Roman"/>
        <family val="1"/>
      </rPr>
      <t>23</t>
    </r>
    <r>
      <rPr>
        <sz val="10"/>
        <rFont val="Times New Roman"/>
        <family val="1"/>
      </rPr>
      <t xml:space="preserve">)CAS  52315-07-8  refers  to  an  isomer  mixture  of  cypermethrin,  alpha-cypermethrin (CAS  67375-30-8,  EU  257-842-9),  beta-cypermethrin  (CAS  65731-84-2,  EU  265-898-0), theta-cypermethrin (CAS 71691-59-1) and zeta-cypermethrin (CAS 52315-07-8, EU 257-842-9).
</t>
    </r>
    <r>
      <rPr>
        <sz val="10"/>
        <rFont val="Times New Roman"/>
        <family val="1"/>
      </rPr>
      <t>(</t>
    </r>
    <r>
      <rPr>
        <vertAlign val="superscript"/>
        <sz val="10"/>
        <rFont val="Times New Roman"/>
        <family val="1"/>
      </rPr>
      <t>24</t>
    </r>
    <r>
      <rPr>
        <sz val="10"/>
        <rFont val="Times New Roman"/>
        <family val="1"/>
      </rPr>
      <t xml:space="preserve">)This  refers  to  1,3,5,7,9,11-Hexabromocyclododecane  (CAS  25637-99-4,  EU  247-148-4),  1,2,5,6,9,10-  Hexabromocyclododecane  (CAS  3194-55-6,  EU  221-695-9),  α- Hexabromocyclododecane (CAS 134237-50-6), β-Hexabromocyclododecane (CAS 134237-51-7) and γ- Hexabromocyclododecane (CAS 134237-52-8).
</t>
    </r>
    <r>
      <rPr>
        <sz val="10"/>
        <rFont val="Times New Roman"/>
        <family val="1"/>
      </rPr>
      <t>(</t>
    </r>
    <r>
      <rPr>
        <vertAlign val="superscript"/>
        <sz val="10"/>
        <rFont val="Times New Roman"/>
        <family val="1"/>
      </rPr>
      <t>25</t>
    </r>
    <r>
      <rPr>
        <sz val="10"/>
        <rFont val="Times New Roman"/>
        <family val="1"/>
      </rPr>
      <t xml:space="preserve">)For freshwater used for the abstraction and preparation of drinking water.
</t>
    </r>
    <r>
      <rPr>
        <sz val="10"/>
        <rFont val="Times New Roman"/>
        <family val="1"/>
      </rPr>
      <t>(</t>
    </r>
    <r>
      <rPr>
        <vertAlign val="superscript"/>
        <sz val="10"/>
        <rFont val="Times New Roman"/>
        <family val="1"/>
      </rPr>
      <t>26</t>
    </r>
    <r>
      <rPr>
        <sz val="10"/>
        <rFont val="Times New Roman"/>
        <family val="1"/>
      </rPr>
      <t xml:space="preserve">)For freshwater not used for the abstraction and preparation of drinking water.
</t>
    </r>
    <r>
      <rPr>
        <sz val="10"/>
        <rFont val="Times New Roman"/>
        <family val="1"/>
      </rPr>
      <t>(</t>
    </r>
    <r>
      <rPr>
        <vertAlign val="superscript"/>
        <sz val="10"/>
        <rFont val="Times New Roman"/>
        <family val="1"/>
      </rPr>
      <t>27</t>
    </r>
    <r>
      <rPr>
        <sz val="10"/>
        <rFont val="Times New Roman"/>
        <family val="1"/>
      </rPr>
      <t xml:space="preserve">)This refers to the following compounds, listed with their CAS number, EU number and Relative Potency Factor (RPF):
</t>
    </r>
    <r>
      <rPr>
        <sz val="10"/>
        <rFont val="Times New Roman"/>
        <family val="1"/>
      </rPr>
      <t xml:space="preserve">Perfluorooctanoic  acid  (PFOA)  (CAS  335-67-1, EU  206-397-9)  (RPF  1),  Perfluorooctane  sulfonic acid  (PFOS)  (CAS  1763-23-1,  EU 217-179-8)  (RPF  2),  Perfluorohexane sulfonic acid (PFHxS) (CAS 355-46-4, EU 206-587-1) (RPF 0,6), Perfluorononanoic acid  (PFNA)  (CAS 375-95-1, EU 206-801-3) (RPF 10), Perfluorobutane sulfonic acid (PFBS) (CAS 375-73-5, EU 206-793-1) (RPF 0,001), Perfluorohexanoic acid (PFHxA) (CAS 307-24-4, EU 206-196-6) (RPF 0,01), Perfluorobutanoic acid (PFBA) (CAS 375-
</t>
    </r>
    <r>
      <rPr>
        <sz val="10"/>
        <rFont val="Times New Roman"/>
        <family val="1"/>
      </rPr>
      <t xml:space="preserve">22-4, EU 206-786-3) (RPF 0,05), Perfluoropentanoic acid (PFPeA) (CAS 2706-90-3, EU 220-300-7) (RPF 0,03), Perfluoropentane sulfonic acid (PFPeS) (CAS 2706-91-4, EU
</t>
    </r>
    <r>
      <rPr>
        <sz val="10"/>
        <rFont val="Times New Roman"/>
        <family val="1"/>
      </rPr>
      <t xml:space="preserve">220-301-2) (RPF 0,3005), Perfluorodecanoic acid (PFDA) (CAS 335-76-2, EU 206-400-3) (RPF 7), Perfluorododecanoic acid (PFDoDA or PFDoA) (CAS 307-55-1, EU 206-
</t>
    </r>
    <r>
      <rPr>
        <sz val="10"/>
        <rFont val="Times New Roman"/>
        <family val="1"/>
      </rPr>
      <t>203-2) (RPF 3), Perfluoroundecanoic acid (PFUnDA or PFUnA) (CAS 2058-94-8, EU 218-165-4) (RPF 4), Perfluoroheptanoic acid (PFHpA) (CAS 375-85-9, EU 206-798-9) (RPF 0,505), Perfluorotridecanoic acid (PFTrDA) (CAS 72629-94-8, EU 276-745-2) (RPF 1,65), Perfluoroheptane sulfonic acid (PFHpS) (CAS 375-92-8, EU 206-800-8) (RPF</t>
    </r>
  </si>
  <si>
    <r>
      <rPr>
        <sz val="10"/>
        <rFont val="Times New Roman"/>
        <family val="1"/>
      </rPr>
      <t xml:space="preserve">1,3),  Perfluorodecane  sulfonic  acid  (PFDS)  (CAS  335-77-3,  EU  206-401-9)  (RPF  2),  Perfluorotetradecanoic  acid  (PFTeDA)  (CAS  376-06-7,  EU  206-803-4)  (RPF  0,3),
</t>
    </r>
    <r>
      <rPr>
        <sz val="10"/>
        <rFont val="Times New Roman"/>
        <family val="1"/>
      </rPr>
      <t xml:space="preserve">Perfluorohexadecanoic acid (PFHxDA) (CAS 67905-19-5, EU 267-638-1) (RPF 0,02), Perfluorooctadecanoic acid (PFODA) (CAS 16517-11-6, EU 240-582-5) (RPF 0,02), and Ammonium perfluoro (2-methyl-3-oxahexanoate) (HFPO-DA or Gen X) (CAS 62037-80-3) (RPF 0,06), Propanoic Acid / Ammonium 2,2,3-trifluoro-3-(1,1,2,2,3,3-hexafluoro- 3-(trifluoromethoxy)propoxy)propanoate (ADONA) (CAS 958445-44-8) (RPF 0,03), 2- (Perfluorohexyl)ethyl alcohol (6:2 FTOH) (CAS 647-42-7, EU 211-477-1) (RPF 0,02), 2-(Perfluorooctyl)ethanol  (8:2  FTOH)  (CAS  678-39-7,  EU 211-648-0)  (RPF  0,04)  and  Acetic  acid  /  2,2-difluoro-2-((2,2,4,5-tetrafluoro-5-(trifluoromethoxy)-1,3-dioxolan-4- yl)oxy)- (C6O4) (CAS 1190931-41-9) (RPF 0,06)
</t>
    </r>
    <r>
      <rPr>
        <sz val="10"/>
        <rFont val="Times New Roman"/>
        <family val="1"/>
      </rPr>
      <t>(</t>
    </r>
    <r>
      <rPr>
        <vertAlign val="superscript"/>
        <sz val="6.5"/>
        <rFont val="Times New Roman"/>
        <family val="1"/>
      </rPr>
      <t>28</t>
    </r>
    <r>
      <rPr>
        <sz val="10"/>
        <rFont val="Times New Roman"/>
        <family val="1"/>
      </rPr>
      <t xml:space="preserve">) For the group of PFAS (No 65), the EQS refer to the sum of the concentrations of the 24 PFAS listed in footnote 27 expressed as PFOA-equivalents based on the potencies of the substances relative to that of PFOA, i.e. the RPFs in footnote 27.
</t>
    </r>
    <r>
      <rPr>
        <sz val="10"/>
        <rFont val="Times New Roman"/>
        <family val="1"/>
      </rPr>
      <t>(</t>
    </r>
    <r>
      <rPr>
        <vertAlign val="superscript"/>
        <sz val="6.5"/>
        <rFont val="Times New Roman"/>
        <family val="1"/>
      </rPr>
      <t>29</t>
    </r>
    <r>
      <rPr>
        <sz val="10"/>
        <rFont val="Times New Roman"/>
        <family val="1"/>
      </rPr>
      <t xml:space="preserve">) ‘Pesticides’ means plant protection products as referred to in Article 2 of Regulation (EC) No 1107/2009and biocidal products as defined in Article 3 of Regulation (EU) No 528/2012.
</t>
    </r>
    <r>
      <rPr>
        <sz val="10"/>
        <rFont val="Times New Roman"/>
        <family val="1"/>
      </rPr>
      <t>(</t>
    </r>
    <r>
      <rPr>
        <vertAlign val="superscript"/>
        <sz val="6.5"/>
        <rFont val="Times New Roman"/>
        <family val="1"/>
      </rPr>
      <t>30</t>
    </r>
    <r>
      <rPr>
        <sz val="10"/>
        <rFont val="Times New Roman"/>
        <family val="1"/>
      </rPr>
      <t xml:space="preserve">) ‘Total’ means the sum of all individual pesticides detected and quantified in the monitoring procedure, including their relevant metabolites, degradation and reaction products.’;
</t>
    </r>
    <r>
      <rPr>
        <sz val="12"/>
        <rFont val="Times New Roman"/>
        <family val="1"/>
      </rPr>
      <t xml:space="preserve">(3)          Part B is amended as follows:
</t>
    </r>
    <r>
      <rPr>
        <sz val="12"/>
        <rFont val="Times New Roman"/>
        <family val="1"/>
      </rPr>
      <t xml:space="preserve">(a)     in point 1, the first paragraph is replaced by the following:
</t>
    </r>
    <r>
      <rPr>
        <sz val="12"/>
        <rFont val="Times New Roman"/>
        <family val="1"/>
      </rPr>
      <t xml:space="preserve">‘For any given surface water body, applying the AA-EQS means that, for each representative monitoring point within the water body, the arithmetic mean of the concentrations measured at different times during the year does not exceed the standard.’;
</t>
    </r>
    <r>
      <rPr>
        <sz val="12"/>
        <rFont val="Times New Roman"/>
        <family val="1"/>
      </rPr>
      <t xml:space="preserve">(b)     in point 2, the first paragraph is replaced by the following:
</t>
    </r>
    <r>
      <rPr>
        <sz val="12"/>
        <rFont val="Times New Roman"/>
        <family val="1"/>
      </rPr>
      <t>‘For any given surface water body, applying the MAC-EQS means that the measured concentration at any  representative monitoring point within the water body does not exceed the standard.’.</t>
    </r>
  </si>
  <si>
    <r>
      <rPr>
        <b/>
        <u/>
        <sz val="12"/>
        <rFont val="Times New Roman"/>
        <family val="1"/>
      </rPr>
      <t>ANNEX VI</t>
    </r>
  </si>
  <si>
    <r>
      <rPr>
        <b/>
        <u/>
        <sz val="12"/>
        <rFont val="Times New Roman"/>
        <family val="1"/>
      </rPr>
      <t xml:space="preserve">‘ANNEX II
</t>
    </r>
    <r>
      <rPr>
        <b/>
        <u/>
        <sz val="12"/>
        <rFont val="Times New Roman"/>
        <family val="1"/>
      </rPr>
      <t>ENVIRONMENTAL QUALITY STANDARDS FOR RIVER BASIN SPECIFIC</t>
    </r>
    <r>
      <rPr>
        <b/>
        <sz val="12"/>
        <rFont val="Times New Roman"/>
        <family val="1"/>
      </rPr>
      <t xml:space="preserve"> </t>
    </r>
    <r>
      <rPr>
        <b/>
        <u/>
        <sz val="12"/>
        <rFont val="Times New Roman"/>
        <family val="1"/>
      </rPr>
      <t>POLLUTANTS</t>
    </r>
  </si>
  <si>
    <r>
      <rPr>
        <sz val="12"/>
        <rFont val="Times New Roman"/>
        <family val="1"/>
      </rPr>
      <t>P</t>
    </r>
    <r>
      <rPr>
        <sz val="9.5"/>
        <rFont val="Times New Roman"/>
        <family val="1"/>
      </rPr>
      <t xml:space="preserve">ART </t>
    </r>
    <r>
      <rPr>
        <sz val="12"/>
        <rFont val="Times New Roman"/>
        <family val="1"/>
      </rPr>
      <t xml:space="preserve">A:  LIST OF CATEGORIES OF RIVER BASIN SPECIFIC POLLUTANTS
</t>
    </r>
    <r>
      <rPr>
        <sz val="12"/>
        <rFont val="Times New Roman"/>
        <family val="1"/>
      </rPr>
      <t xml:space="preserve">1. Organohalogen compounds and substances which may form such compounds in the aquatic environment.
</t>
    </r>
    <r>
      <rPr>
        <sz val="12"/>
        <rFont val="Times New Roman"/>
        <family val="1"/>
      </rPr>
      <t xml:space="preserve">2. Organophosphorous compounds.
</t>
    </r>
    <r>
      <rPr>
        <sz val="12"/>
        <rFont val="Times New Roman"/>
        <family val="1"/>
      </rPr>
      <t xml:space="preserve">3. Organotin compounds.
</t>
    </r>
    <r>
      <rPr>
        <sz val="12"/>
        <rFont val="Times New Roman"/>
        <family val="1"/>
      </rPr>
      <t xml:space="preserve">4. Substances and preparations, or the breakdown products of such, which have been proved to possess carcinogenic or mutagenic properties or properties
</t>
    </r>
    <r>
      <rPr>
        <sz val="12"/>
        <rFont val="Times New Roman"/>
        <family val="1"/>
      </rPr>
      <t xml:space="preserve">which  may  affect  steroidogenic,  thyroid,  reproduction  or  other  endocrine-related functions in or via the aquatic environment.
</t>
    </r>
    <r>
      <rPr>
        <sz val="12"/>
        <rFont val="Times New Roman"/>
        <family val="1"/>
      </rPr>
      <t xml:space="preserve">5. Persistent hydrocarbons and persistent and bioaccumulable organic toxic substances.
</t>
    </r>
    <r>
      <rPr>
        <sz val="12"/>
        <rFont val="Times New Roman"/>
        <family val="1"/>
      </rPr>
      <t xml:space="preserve">6. Cyanides.
</t>
    </r>
    <r>
      <rPr>
        <sz val="12"/>
        <rFont val="Times New Roman"/>
        <family val="1"/>
      </rPr>
      <t xml:space="preserve">7. Metals and their compounds.
</t>
    </r>
    <r>
      <rPr>
        <sz val="12"/>
        <rFont val="Times New Roman"/>
        <family val="1"/>
      </rPr>
      <t xml:space="preserve">8. Arsenic and its compounds.
</t>
    </r>
    <r>
      <rPr>
        <sz val="12"/>
        <rFont val="Times New Roman"/>
        <family val="1"/>
      </rPr>
      <t xml:space="preserve">9. Biocides and plant protection products.
</t>
    </r>
    <r>
      <rPr>
        <sz val="12"/>
        <rFont val="Times New Roman"/>
        <family val="1"/>
      </rPr>
      <t xml:space="preserve">10. Materials in suspension, including micro/nanoplastics
</t>
    </r>
    <r>
      <rPr>
        <sz val="12"/>
        <rFont val="Times New Roman"/>
        <family val="1"/>
      </rPr>
      <t xml:space="preserve">11. Substances which contribute to eutrophication (in particular, nitrates and phosphates).
</t>
    </r>
    <r>
      <rPr>
        <sz val="12"/>
        <rFont val="Times New Roman"/>
        <family val="1"/>
      </rPr>
      <t xml:space="preserve">12. Substances which have an unfavourable influence on the oxygen balance and can be measured using parameters such as BOD, COD, etc.
</t>
    </r>
    <r>
      <rPr>
        <sz val="12"/>
        <rFont val="Times New Roman"/>
        <family val="1"/>
      </rPr>
      <t xml:space="preserve">13.   Microorganisms,   genes   or   genetic   material   reflecting   the   presence   of microorganisms  resistant  to  antimicrobial  agents,  in  particular  microorganisms pathogenic to humans or livestock.
</t>
    </r>
    <r>
      <rPr>
        <sz val="12"/>
        <rFont val="Times New Roman"/>
        <family val="1"/>
      </rPr>
      <t xml:space="preserve">PART    B:    THE    PROCEDURE    FOR    DERIVING    ENVIRONMENTAL    QUALITY STANDARDS FOR RIVER BASIN SPECIFIC POLLUTANTS
</t>
    </r>
    <r>
      <rPr>
        <sz val="12"/>
        <rFont val="Times New Roman"/>
        <family val="1"/>
      </rPr>
      <t xml:space="preserve">Methods used for the establishment of EQS for river basin specific pollutants shall include the following steps:
</t>
    </r>
    <r>
      <rPr>
        <sz val="12"/>
        <rFont val="Times New Roman"/>
        <family val="1"/>
      </rPr>
      <t>(a)     identification of the receptors and compartments or matrices at risk from the substance of concern;</t>
    </r>
  </si>
  <si>
    <r>
      <rPr>
        <sz val="12"/>
        <rFont val="Times New Roman"/>
        <family val="1"/>
      </rPr>
      <t xml:space="preserve">(b)     collation   and   quality   assessment   of   data   on   the   properties   of   the substance  of  concern,  including  its  (eco)toxicity,  in  particular  from reports  on  laboratory,  mesocosm  and  field  studies  which  cover  both chronic and acute effects in both fresh and saltwater environments;
</t>
    </r>
    <r>
      <rPr>
        <sz val="12"/>
        <rFont val="Times New Roman"/>
        <family val="1"/>
      </rPr>
      <t xml:space="preserve">(c)     extrapolation of (eco)toxicity data to no-effect or similar concentrations using    deterministic    or    probabilistic    methods,    and    selection    and application of appropriate assessment factors to address uncertainties and derive EQS;
</t>
    </r>
    <r>
      <rPr>
        <sz val="12"/>
        <rFont val="Times New Roman"/>
        <family val="1"/>
      </rPr>
      <t xml:space="preserve">(d)     comparison   of   EQS   for   different   receptors   and   compartments,   and selection  of  critical  EQS,  i.e.  the  EQS  that  provides  protection  to  the most sensitive receptor in the most relevant compartment or matrix.
</t>
    </r>
    <r>
      <rPr>
        <sz val="12"/>
        <rFont val="Times New Roman"/>
        <family val="1"/>
      </rPr>
      <t>PART     C:     REPOSITORY     OF     HARMONISED     ENVIRONMENTAL     QUALITY STANDARDS FOR RIVER BASIN SPECIFIC POLLUTANTS</t>
    </r>
  </si>
  <si>
    <r>
      <rPr>
        <sz val="11"/>
        <rFont val="Times New Roman"/>
        <family val="1"/>
      </rPr>
      <t>[En try] N°</t>
    </r>
  </si>
  <si>
    <r>
      <rPr>
        <sz val="11"/>
        <rFont val="Times New Roman"/>
        <family val="1"/>
      </rPr>
      <t>MAC- EQS (</t>
    </r>
    <r>
      <rPr>
        <vertAlign val="superscript"/>
        <sz val="11"/>
        <rFont val="Times New Roman"/>
        <family val="1"/>
      </rPr>
      <t>5</t>
    </r>
    <r>
      <rPr>
        <sz val="11"/>
        <rFont val="Times New Roman"/>
        <family val="1"/>
      </rPr>
      <t xml:space="preserve">)
</t>
    </r>
    <r>
      <rPr>
        <sz val="11"/>
        <rFont val="Times New Roman"/>
        <family val="1"/>
      </rPr>
      <t>Inland surfac e waters (</t>
    </r>
    <r>
      <rPr>
        <vertAlign val="superscript"/>
        <sz val="11"/>
        <rFont val="Times New Roman"/>
        <family val="1"/>
      </rPr>
      <t>4</t>
    </r>
    <r>
      <rPr>
        <sz val="11"/>
        <rFont val="Times New Roman"/>
        <family val="1"/>
      </rPr>
      <t xml:space="preserve">)
</t>
    </r>
    <r>
      <rPr>
        <sz val="11"/>
        <rFont val="Times New Roman"/>
        <family val="1"/>
      </rPr>
      <t>[µg/l]</t>
    </r>
  </si>
  <si>
    <r>
      <rPr>
        <sz val="11"/>
        <rFont val="Times New Roman"/>
        <family val="1"/>
      </rPr>
      <t>MAC- EQS (</t>
    </r>
    <r>
      <rPr>
        <vertAlign val="superscript"/>
        <sz val="11"/>
        <rFont val="Times New Roman"/>
        <family val="1"/>
      </rPr>
      <t>5</t>
    </r>
    <r>
      <rPr>
        <sz val="11"/>
        <rFont val="Times New Roman"/>
        <family val="1"/>
      </rPr>
      <t xml:space="preserve">)
</t>
    </r>
    <r>
      <rPr>
        <sz val="11"/>
        <rFont val="Times New Roman"/>
        <family val="1"/>
      </rPr>
      <t xml:space="preserve">Other surfac e waters
</t>
    </r>
    <r>
      <rPr>
        <sz val="11"/>
        <rFont val="Times New Roman"/>
        <family val="1"/>
      </rPr>
      <t>[µg/l]</t>
    </r>
  </si>
  <si>
    <r>
      <rPr>
        <sz val="11"/>
        <rFont val="Times New Roman"/>
        <family val="1"/>
      </rPr>
      <t xml:space="preserve">EQS
</t>
    </r>
    <r>
      <rPr>
        <sz val="11"/>
        <rFont val="Times New Roman"/>
        <family val="1"/>
      </rPr>
      <t>Biota (</t>
    </r>
    <r>
      <rPr>
        <vertAlign val="superscript"/>
        <sz val="11"/>
        <rFont val="Times New Roman"/>
        <family val="1"/>
      </rPr>
      <t xml:space="preserve">6
</t>
    </r>
    <r>
      <rPr>
        <sz val="11"/>
        <rFont val="Times New Roman"/>
        <family val="1"/>
      </rPr>
      <t xml:space="preserve">[µg/kg wet weight] or   EQS Sedimen t   where so indicate d      [µg
</t>
    </r>
    <r>
      <rPr>
        <sz val="11"/>
        <rFont val="Times New Roman"/>
        <family val="1"/>
      </rPr>
      <t>/kg    dry weight]</t>
    </r>
  </si>
  <si>
    <r>
      <rPr>
        <sz val="11"/>
        <rFont val="Times New Roman"/>
        <family val="1"/>
      </rPr>
      <t xml:space="preserve">15972-60-
</t>
    </r>
    <r>
      <rPr>
        <sz val="11"/>
        <rFont val="Times New Roman"/>
        <family val="1"/>
      </rPr>
      <t>8</t>
    </r>
  </si>
  <si>
    <r>
      <rPr>
        <sz val="11"/>
        <rFont val="Times New Roman"/>
        <family val="1"/>
      </rPr>
      <t>0,7</t>
    </r>
  </si>
  <si>
    <r>
      <rPr>
        <sz val="11"/>
        <rFont val="Times New Roman"/>
        <family val="1"/>
      </rPr>
      <t>56-23-5</t>
    </r>
  </si>
  <si>
    <r>
      <rPr>
        <sz val="11"/>
        <rFont val="Times New Roman"/>
        <family val="1"/>
      </rPr>
      <t>not applic able</t>
    </r>
  </si>
  <si>
    <r>
      <rPr>
        <sz val="11"/>
        <rFont val="Times New Roman"/>
        <family val="1"/>
      </rPr>
      <t>470-90-6</t>
    </r>
  </si>
  <si>
    <r>
      <rPr>
        <sz val="11"/>
        <rFont val="Times New Roman"/>
        <family val="1"/>
      </rPr>
      <t>122-34-9</t>
    </r>
  </si>
  <si>
    <r>
      <rPr>
        <sz val="10"/>
        <rFont val="Times New Roman"/>
        <family val="1"/>
      </rPr>
      <t>(</t>
    </r>
    <r>
      <rPr>
        <vertAlign val="superscript"/>
        <sz val="6.5"/>
        <rFont val="Times New Roman"/>
        <family val="1"/>
      </rPr>
      <t>1</t>
    </r>
    <r>
      <rPr>
        <sz val="10"/>
        <rFont val="Times New Roman"/>
        <family val="1"/>
      </rPr>
      <t xml:space="preserve">)   CAS: Chemical Abstracts Service.
</t>
    </r>
    <r>
      <rPr>
        <sz val="10"/>
        <rFont val="Times New Roman"/>
        <family val="1"/>
      </rPr>
      <t>(</t>
    </r>
    <r>
      <rPr>
        <vertAlign val="superscript"/>
        <sz val="6.5"/>
        <rFont val="Times New Roman"/>
        <family val="1"/>
      </rPr>
      <t>2</t>
    </r>
    <r>
      <rPr>
        <sz val="10"/>
        <rFont val="Times New Roman"/>
        <family val="1"/>
      </rPr>
      <t xml:space="preserve">)   EU  number:  European  Inventory  of  Existing  Commercial  Substances  (EINECS)  or  European  List  of Notified Chemical Substances (ELINCS).
</t>
    </r>
    <r>
      <rPr>
        <sz val="10"/>
        <rFont val="Times New Roman"/>
        <family val="1"/>
      </rPr>
      <t>(</t>
    </r>
    <r>
      <rPr>
        <vertAlign val="superscript"/>
        <sz val="6.5"/>
        <rFont val="Times New Roman"/>
        <family val="1"/>
      </rPr>
      <t>3</t>
    </r>
    <r>
      <rPr>
        <sz val="10"/>
        <rFont val="Times New Roman"/>
        <family val="1"/>
      </rPr>
      <t xml:space="preserve">)   This parameter is the EQS expressed as an annual average value (AA-EQS). Unless otherwise specified, it applies to the total concentration of all substances and isomers.
</t>
    </r>
    <r>
      <rPr>
        <sz val="10"/>
        <rFont val="Times New Roman"/>
        <family val="1"/>
      </rPr>
      <t>(</t>
    </r>
    <r>
      <rPr>
        <vertAlign val="superscript"/>
        <sz val="6.5"/>
        <rFont val="Times New Roman"/>
        <family val="1"/>
      </rPr>
      <t>4</t>
    </r>
    <r>
      <rPr>
        <sz val="10"/>
        <rFont val="Times New Roman"/>
        <family val="1"/>
      </rPr>
      <t xml:space="preserve">)   Inland surface waters encompass rivers and lakes and related artificial or heavily modified water bodies.
</t>
    </r>
    <r>
      <rPr>
        <sz val="10"/>
        <rFont val="Times New Roman"/>
        <family val="1"/>
      </rPr>
      <t>(</t>
    </r>
    <r>
      <rPr>
        <vertAlign val="superscript"/>
        <sz val="6.5"/>
        <rFont val="Times New Roman"/>
        <family val="1"/>
      </rPr>
      <t>5</t>
    </r>
    <r>
      <rPr>
        <sz val="10"/>
        <rFont val="Times New Roman"/>
        <family val="1"/>
      </rPr>
      <t>)   This parameter is the EQS expressed as a maximum allowable concentration (MAC EQS). Where the MAC EQS  are  marked  as  "not  applicable",  the  AA  EQS  values  are  considered  protective  against  short-term</t>
    </r>
  </si>
  <si>
    <r>
      <rPr>
        <sz val="10"/>
        <rFont val="Times New Roman"/>
        <family val="1"/>
      </rPr>
      <t xml:space="preserve">pollution peaks in continuous discharges since they are significantly lower than the values derived on the basis of acute toxicity.
</t>
    </r>
    <r>
      <rPr>
        <sz val="10"/>
        <rFont val="Times New Roman"/>
        <family val="1"/>
      </rPr>
      <t>(</t>
    </r>
    <r>
      <rPr>
        <vertAlign val="superscript"/>
        <sz val="6.5"/>
        <rFont val="Times New Roman"/>
        <family val="1"/>
      </rPr>
      <t>6</t>
    </r>
    <r>
      <rPr>
        <sz val="10"/>
        <rFont val="Times New Roman"/>
        <family val="1"/>
      </rPr>
      <t xml:space="preserve">)   If a biota EQS is given, it, rather than the water EQS, shall be applied, without prejudice to the provision in Article 3(3) of this Directive allowing an alternative biota taxon, or another matrix, to be monitored instead, as long as the EQS applied provides an equivalent level of protection. Unless otherwise indicated, the biota EQS relate to fish.
</t>
    </r>
    <r>
      <rPr>
        <sz val="10"/>
        <rFont val="Times New Roman"/>
        <family val="1"/>
      </rPr>
      <t>(</t>
    </r>
    <r>
      <rPr>
        <vertAlign val="superscript"/>
        <sz val="6.5"/>
        <rFont val="Times New Roman"/>
        <family val="1"/>
      </rPr>
      <t>7</t>
    </r>
    <r>
      <rPr>
        <sz val="10"/>
        <rFont val="Times New Roman"/>
        <family val="1"/>
      </rPr>
      <t>)   Substance  previously  listed  as  a  priority  substance  in  Annex  X  to  Directive  2000/60/EC  or  Annex  I  to Directive 2008/105/EC.’.</t>
    </r>
  </si>
  <si>
    <t>European Commission</t>
  </si>
  <si>
    <t>Employment, Social Affairs &amp; Inclusion</t>
  </si>
  <si>
    <t>Health and Saftety at work – The Scientific Committee on Occupational Exposure Limits (SCOEL)</t>
  </si>
  <si>
    <t>SCOEL Recommendations</t>
  </si>
  <si>
    <t>https://echa.europa.eu/recommendations-of-the-scoel</t>
  </si>
  <si>
    <t>European Commission Employment, Social Affairs &amp; Inclusion Health and Saftety at work — The Scientific Committee on Occupafional Exposure Limits (SCOEL)</t>
  </si>
  <si>
    <t>Recommendations of the Scientific Committee on OEL</t>
  </si>
  <si>
    <t>Year of adoption or revision</t>
  </si>
  <si>
    <t>SCOEL document number</t>
  </si>
  <si>
    <t>Name 
(SCOEL name if different from ECHA)</t>
  </si>
  <si>
    <t>205-500-4</t>
  </si>
  <si>
    <t>141-78-6</t>
  </si>
  <si>
    <t>Ethyl acetate</t>
  </si>
  <si>
    <t>204-065-8</t>
  </si>
  <si>
    <t xml:space="preserve">115-10-6 </t>
  </si>
  <si>
    <t>Dimethyl ether</t>
  </si>
  <si>
    <t>628-63-7</t>
  </si>
  <si>
    <t>Pentyl Acetate and its isomers</t>
  </si>
  <si>
    <t>200-870-3</t>
  </si>
  <si>
    <t xml:space="preserve">75-44-5 </t>
  </si>
  <si>
    <t>Phosgene</t>
  </si>
  <si>
    <t>201-159-0</t>
  </si>
  <si>
    <t>78-93-3</t>
  </si>
  <si>
    <t>Butanone (2-Butanone)</t>
  </si>
  <si>
    <t>203-550-1</t>
  </si>
  <si>
    <t xml:space="preserve">108-10-1 </t>
  </si>
  <si>
    <t xml:space="preserve">4-Methylpentan-2-one </t>
  </si>
  <si>
    <t>203-767-1</t>
  </si>
  <si>
    <t xml:space="preserve">110-43-0 </t>
  </si>
  <si>
    <t xml:space="preserve">Heptan-2-one </t>
  </si>
  <si>
    <t>203-388-1</t>
  </si>
  <si>
    <t xml:space="preserve">106-35-4 </t>
  </si>
  <si>
    <t xml:space="preserve">Heptan-3-one </t>
  </si>
  <si>
    <t>208-793-7</t>
  </si>
  <si>
    <t xml:space="preserve">541-85-5 </t>
  </si>
  <si>
    <t xml:space="preserve">5-Methylheptan-3-one </t>
  </si>
  <si>
    <t>203-737-8</t>
  </si>
  <si>
    <t xml:space="preserve">110-12-3 </t>
  </si>
  <si>
    <t xml:space="preserve">5-Methylhexan-2-one </t>
  </si>
  <si>
    <t>204-697-4</t>
  </si>
  <si>
    <t xml:space="preserve">124-40-3 </t>
  </si>
  <si>
    <t xml:space="preserve">Dimethylamine </t>
  </si>
  <si>
    <t>203-726-8</t>
  </si>
  <si>
    <t xml:space="preserve">109-99-9 </t>
  </si>
  <si>
    <t xml:space="preserve">Tetrahydrofuran </t>
  </si>
  <si>
    <t>203-806-2</t>
  </si>
  <si>
    <t xml:space="preserve">110-82-7 </t>
  </si>
  <si>
    <t xml:space="preserve">Cyclohexane </t>
  </si>
  <si>
    <t>231-633-2</t>
  </si>
  <si>
    <t xml:space="preserve">7664-38-2 </t>
  </si>
  <si>
    <t xml:space="preserve">Orthophosphoric acid </t>
  </si>
  <si>
    <t>200-467-2</t>
  </si>
  <si>
    <t xml:space="preserve">60-29-7 </t>
  </si>
  <si>
    <t xml:space="preserve">Diethyl ether </t>
  </si>
  <si>
    <t>203 632-7</t>
  </si>
  <si>
    <t xml:space="preserve">108-95-2 </t>
  </si>
  <si>
    <t xml:space="preserve">Phenol </t>
  </si>
  <si>
    <t>203-631-1</t>
  </si>
  <si>
    <t xml:space="preserve">108-94-1 </t>
  </si>
  <si>
    <t xml:space="preserve">Cyclohexanone </t>
  </si>
  <si>
    <t>203-625-9</t>
  </si>
  <si>
    <t xml:space="preserve">108-88-3 </t>
  </si>
  <si>
    <t xml:space="preserve">Toluene </t>
  </si>
  <si>
    <t>1330-20-7</t>
  </si>
  <si>
    <t xml:space="preserve">Xylenes </t>
  </si>
  <si>
    <t>207-422-2</t>
  </si>
  <si>
    <t xml:space="preserve">ortho-Xylene </t>
  </si>
  <si>
    <t>203-576-3</t>
  </si>
  <si>
    <t xml:space="preserve">meta-Xylene </t>
  </si>
  <si>
    <t>203-396-5</t>
  </si>
  <si>
    <t>para-xylene</t>
  </si>
  <si>
    <t>231-635-3</t>
  </si>
  <si>
    <t xml:space="preserve">7664-41-7 </t>
  </si>
  <si>
    <t>Ammonia, anhydrous</t>
  </si>
  <si>
    <t>233-113-0</t>
  </si>
  <si>
    <t xml:space="preserve">10035-10-6 </t>
  </si>
  <si>
    <t xml:space="preserve">Hydrogen bromide </t>
  </si>
  <si>
    <t>231-978-9</t>
  </si>
  <si>
    <t>7783-07-05</t>
  </si>
  <si>
    <t>Dihydrogen selenide (Hydrogen selenide)</t>
  </si>
  <si>
    <t>200-830-5</t>
  </si>
  <si>
    <t xml:space="preserve">75-00-3 </t>
  </si>
  <si>
    <t xml:space="preserve">Chloroethane </t>
  </si>
  <si>
    <t>205-483-3</t>
  </si>
  <si>
    <t xml:space="preserve">141-43-5 </t>
  </si>
  <si>
    <t>2-Aminoethanol (Ethanolamine)</t>
  </si>
  <si>
    <t xml:space="preserve">7440-22-4 </t>
  </si>
  <si>
    <t>Silver (Metallic Silver)</t>
  </si>
  <si>
    <t>200-756-3</t>
  </si>
  <si>
    <t xml:space="preserve">71-55-6 </t>
  </si>
  <si>
    <t xml:space="preserve">1,1,1-Trichloroethane </t>
  </si>
  <si>
    <t xml:space="preserve">Sulphur dioxide </t>
  </si>
  <si>
    <t>202-849-4</t>
  </si>
  <si>
    <t xml:space="preserve">100-41-4 </t>
  </si>
  <si>
    <t xml:space="preserve">Ethyl benzene </t>
  </si>
  <si>
    <t>98-82-8</t>
  </si>
  <si>
    <t>cumene</t>
  </si>
  <si>
    <t>200-663-8</t>
  </si>
  <si>
    <t xml:space="preserve">67-66-3 </t>
  </si>
  <si>
    <t xml:space="preserve">Chloroform </t>
  </si>
  <si>
    <t>200-262-8</t>
  </si>
  <si>
    <t xml:space="preserve">56-23-5 </t>
  </si>
  <si>
    <t xml:space="preserve">Carbon tetrachloride </t>
  </si>
  <si>
    <t xml:space="preserve">107-02-8 </t>
  </si>
  <si>
    <t>Acrylaldehyde (Acrolein)</t>
  </si>
  <si>
    <t>200-834-7</t>
  </si>
  <si>
    <t xml:space="preserve">75-04-7 </t>
  </si>
  <si>
    <t xml:space="preserve">Ethylamine </t>
  </si>
  <si>
    <t>108-67-8</t>
  </si>
  <si>
    <t>1,3,5-Trimethylbenzene</t>
  </si>
  <si>
    <t>526-73-8</t>
  </si>
  <si>
    <t>1,2,3-Trimethylbenzene</t>
  </si>
  <si>
    <t>95-63-6</t>
  </si>
  <si>
    <t>1,2,4-Trimethylbenzene</t>
  </si>
  <si>
    <t>204-428-0</t>
  </si>
  <si>
    <t xml:space="preserve">120-82-1 </t>
  </si>
  <si>
    <t xml:space="preserve">1,2,4-Trichlorobenzene </t>
  </si>
  <si>
    <t>200-871-9</t>
  </si>
  <si>
    <t xml:space="preserve">75-45-6 </t>
  </si>
  <si>
    <t xml:space="preserve">Chlorodifluoromethane </t>
  </si>
  <si>
    <t xml:space="preserve">127-19-5 </t>
  </si>
  <si>
    <t>N,N-Dimethylacetamide</t>
  </si>
  <si>
    <t>203-539-1</t>
  </si>
  <si>
    <t xml:space="preserve">107-98-2 </t>
  </si>
  <si>
    <t>1-Methoxypropan-2-ol</t>
  </si>
  <si>
    <t>203-603-9</t>
  </si>
  <si>
    <t xml:space="preserve">108-65-6 </t>
  </si>
  <si>
    <t xml:space="preserve">2-methoxy-1-methylethyl acetate 
(1-Methoxypropyl-2-acetate) </t>
  </si>
  <si>
    <t xml:space="preserve">107-21-1 </t>
  </si>
  <si>
    <t>Ethane-1,2-diol (Ethylene glycol)</t>
  </si>
  <si>
    <t>205-480-7</t>
  </si>
  <si>
    <t xml:space="preserve">141-32-2 </t>
  </si>
  <si>
    <t>Butyl acrylate (n-Butylacrylate)</t>
  </si>
  <si>
    <t>203-628-5</t>
  </si>
  <si>
    <t xml:space="preserve">108-90-7 </t>
  </si>
  <si>
    <t>Chlorobenzene (Monochlorobenzene)</t>
  </si>
  <si>
    <t>203-470-7</t>
  </si>
  <si>
    <t xml:space="preserve">107-18-6 </t>
  </si>
  <si>
    <t xml:space="preserve">Allyl alcohol </t>
  </si>
  <si>
    <t>252-104-2</t>
  </si>
  <si>
    <t xml:space="preserve">34590-94-8 </t>
  </si>
  <si>
    <t>(2-methoxymethylethoxy)propanol 
(Dipropyleneglycol monomethylether)</t>
  </si>
  <si>
    <t xml:space="preserve">79-09-4 </t>
  </si>
  <si>
    <t xml:space="preserve">Propionic acid </t>
  </si>
  <si>
    <t xml:space="preserve">7647-01-0 </t>
  </si>
  <si>
    <t xml:space="preserve">Hydrogen chloride </t>
  </si>
  <si>
    <t>multiple substances</t>
  </si>
  <si>
    <t>7440-47-3</t>
  </si>
  <si>
    <t>Chromium metal, Inorg. Cr
(II) Compounds and Inorg.
Cr. (III) Compounds</t>
  </si>
  <si>
    <t>34613-89-6</t>
  </si>
  <si>
    <t>Dichromium tris(chromate),
chromium III chromate and
chromic chromate</t>
  </si>
  <si>
    <t>61026-56-0</t>
  </si>
  <si>
    <t>Chromite ore [Cr(III)]</t>
  </si>
  <si>
    <t xml:space="preserve">26628-22-8 </t>
  </si>
  <si>
    <t>Sodium azide</t>
  </si>
  <si>
    <t>203-777-6</t>
  </si>
  <si>
    <t xml:space="preserve">110-54-3 </t>
  </si>
  <si>
    <t>n-Hexane</t>
  </si>
  <si>
    <t>233-272-6</t>
  </si>
  <si>
    <t xml:space="preserve">10102-44-0 </t>
  </si>
  <si>
    <t xml:space="preserve">Nitrogen dioxide </t>
  </si>
  <si>
    <t>205-563-8</t>
  </si>
  <si>
    <t xml:space="preserve">142-82-5 </t>
  </si>
  <si>
    <t>Heptane</t>
  </si>
  <si>
    <t>204-469-4</t>
  </si>
  <si>
    <t xml:space="preserve">121-44-8 </t>
  </si>
  <si>
    <t xml:space="preserve">Triethylamine </t>
  </si>
  <si>
    <t>5 substances</t>
  </si>
  <si>
    <t>7664-39-3</t>
  </si>
  <si>
    <t>Hydrogen fluoride</t>
  </si>
  <si>
    <t>7782-41-4</t>
  </si>
  <si>
    <t>Fluorine</t>
  </si>
  <si>
    <t>7882-41-4</t>
  </si>
  <si>
    <t>Inorganic fluorides</t>
  </si>
  <si>
    <t>211-128-3</t>
  </si>
  <si>
    <t xml:space="preserve">630-08-0 </t>
  </si>
  <si>
    <t xml:space="preserve">Carbon monoxide </t>
  </si>
  <si>
    <t>232-260-8</t>
  </si>
  <si>
    <t xml:space="preserve">7803-51-2 </t>
  </si>
  <si>
    <t xml:space="preserve">Phosphine </t>
  </si>
  <si>
    <t>203-481-7</t>
  </si>
  <si>
    <t xml:space="preserve">107-31-3 </t>
  </si>
  <si>
    <t xml:space="preserve">Methyl formate </t>
  </si>
  <si>
    <t>208-601-1</t>
  </si>
  <si>
    <t>534-52-1</t>
  </si>
  <si>
    <t>2-methyl-4,6-dinitro-phenol (4,6-dinitro-o-cresol)</t>
  </si>
  <si>
    <t>231-714-2</t>
  </si>
  <si>
    <t>7697-37-2</t>
  </si>
  <si>
    <t xml:space="preserve">Nitric acid </t>
  </si>
  <si>
    <t>215-239-8</t>
  </si>
  <si>
    <t>1314-62-1</t>
  </si>
  <si>
    <t>Divanadium pentaoxide (vanadium pentoxide)</t>
  </si>
  <si>
    <t>201-083-8</t>
  </si>
  <si>
    <t xml:space="preserve">78-10-4 </t>
  </si>
  <si>
    <t>Tetraethyl orthosilicate (Tetraethylsilicate)</t>
  </si>
  <si>
    <t>203-400-5</t>
  </si>
  <si>
    <t xml:space="preserve">106-46-7 </t>
  </si>
  <si>
    <t>1,4-dichlorobenzene</t>
  </si>
  <si>
    <t>202-425-9</t>
  </si>
  <si>
    <t xml:space="preserve">95-50-1 </t>
  </si>
  <si>
    <t xml:space="preserve">1,2-dichlorobenzene </t>
  </si>
  <si>
    <t>203-313-2</t>
  </si>
  <si>
    <t xml:space="preserve">105-60-2 </t>
  </si>
  <si>
    <t>ε-caprolactam</t>
  </si>
  <si>
    <t>202-705-0</t>
  </si>
  <si>
    <t xml:space="preserve">98-83-9 </t>
  </si>
  <si>
    <t xml:space="preserve">2-phenylpropene </t>
  </si>
  <si>
    <t>222-995-2</t>
  </si>
  <si>
    <t xml:space="preserve">3689-24-5 </t>
  </si>
  <si>
    <t xml:space="preserve">Sulfotep </t>
  </si>
  <si>
    <t>203-905-0</t>
  </si>
  <si>
    <t xml:space="preserve">111-76-2 </t>
  </si>
  <si>
    <t xml:space="preserve">2-butoxyethanol </t>
  </si>
  <si>
    <t>203-933-3</t>
  </si>
  <si>
    <t xml:space="preserve">112-07-2 </t>
  </si>
  <si>
    <t xml:space="preserve">2-butoxyethyl acetate </t>
  </si>
  <si>
    <t xml:space="preserve">61788-32-7 </t>
  </si>
  <si>
    <t>200-863-5</t>
  </si>
  <si>
    <t xml:space="preserve">75-34-3 </t>
  </si>
  <si>
    <t>200-662-2</t>
  </si>
  <si>
    <t xml:space="preserve">67-64-1 </t>
  </si>
  <si>
    <t xml:space="preserve">Acetone </t>
  </si>
  <si>
    <t>203-450-8</t>
  </si>
  <si>
    <t xml:space="preserve">106-99-0 </t>
  </si>
  <si>
    <t>Buta-1,3-diene</t>
  </si>
  <si>
    <t xml:space="preserve">7782-50-5 </t>
  </si>
  <si>
    <t>Chlorine</t>
  </si>
  <si>
    <t>200-927-2</t>
  </si>
  <si>
    <t xml:space="preserve">76-03-9 </t>
  </si>
  <si>
    <t xml:space="preserve">Trichloroacetic acid </t>
  </si>
  <si>
    <t>203-808-3</t>
  </si>
  <si>
    <t xml:space="preserve">110-85-0 </t>
  </si>
  <si>
    <t xml:space="preserve">Piperazine </t>
  </si>
  <si>
    <t>3 substances</t>
  </si>
  <si>
    <t>109-66-0</t>
  </si>
  <si>
    <t>Pentane</t>
  </si>
  <si>
    <t>590-35-2</t>
  </si>
  <si>
    <t>Neopentane</t>
  </si>
  <si>
    <t>78-78-4</t>
  </si>
  <si>
    <t>Isopentane</t>
  </si>
  <si>
    <t>200-819-5</t>
  </si>
  <si>
    <t xml:space="preserve">74-88-4 </t>
  </si>
  <si>
    <t>Iodomethane (methyl iodide)</t>
  </si>
  <si>
    <t>203-815-1</t>
  </si>
  <si>
    <t xml:space="preserve">110-91-8 </t>
  </si>
  <si>
    <t xml:space="preserve">Morpholine </t>
  </si>
  <si>
    <t>200-843-6</t>
  </si>
  <si>
    <t xml:space="preserve">75-15-0 </t>
  </si>
  <si>
    <t xml:space="preserve">Carbon disulphide </t>
  </si>
  <si>
    <t xml:space="preserve">Lead (Lead and its inorganic compounds) </t>
  </si>
  <si>
    <t>7439-97-6</t>
  </si>
  <si>
    <t>Mercury and inorganic compounds</t>
  </si>
  <si>
    <t>21908-53-2</t>
  </si>
  <si>
    <t>Mercuric oxide</t>
  </si>
  <si>
    <t>7487-94-7</t>
  </si>
  <si>
    <t>Mercuric chloride</t>
  </si>
  <si>
    <t>Nickel and inorganic compounds</t>
  </si>
  <si>
    <t>7440-02-0</t>
  </si>
  <si>
    <t>Nickel metal</t>
  </si>
  <si>
    <t>1313-99-1</t>
  </si>
  <si>
    <t>Nickel monoxide, nickel(II) oxide</t>
  </si>
  <si>
    <t>12035-36-8</t>
  </si>
  <si>
    <t>Nickel dioxide,nickel(IV)
oxide</t>
  </si>
  <si>
    <t>1314-06-3</t>
  </si>
  <si>
    <t>Dinickel trioxide,nickel
trioxide,nickel(III) oxide</t>
  </si>
  <si>
    <t>12054-48-7</t>
  </si>
  <si>
    <t>Nickel hydroxide</t>
  </si>
  <si>
    <t>3333-67-3</t>
  </si>
  <si>
    <t>Nickel carbonate</t>
  </si>
  <si>
    <t>16812-54-7</t>
  </si>
  <si>
    <t>Nickel sulfide</t>
  </si>
  <si>
    <t>12035-72-2</t>
  </si>
  <si>
    <t>Nickel subsulfide</t>
  </si>
  <si>
    <t>7718-54-9</t>
  </si>
  <si>
    <t>Nickel chloride</t>
  </si>
  <si>
    <t>13138-45-9</t>
  </si>
  <si>
    <t>Nickel nitrate</t>
  </si>
  <si>
    <t>7786-81-4</t>
  </si>
  <si>
    <t>Nickel sulfate</t>
  </si>
  <si>
    <t>373-02-4</t>
  </si>
  <si>
    <t>Nickel acetate</t>
  </si>
  <si>
    <t>Hexavalent chromium
compounds</t>
  </si>
  <si>
    <t>Chromium (VI) trioxide</t>
  </si>
  <si>
    <t>2 substances</t>
  </si>
  <si>
    <t>White spirits</t>
  </si>
  <si>
    <t>64742-82-1</t>
  </si>
  <si>
    <t>White spirit Type 1</t>
  </si>
  <si>
    <t>64742-48-9</t>
  </si>
  <si>
    <t>White spirit Type 3</t>
  </si>
  <si>
    <t>Man made mineral fibres</t>
  </si>
  <si>
    <t>233-271-0</t>
  </si>
  <si>
    <t xml:space="preserve">10102-43-9 </t>
  </si>
  <si>
    <t xml:space="preserve">Nitrogen monoxide </t>
  </si>
  <si>
    <t>202-049-5</t>
  </si>
  <si>
    <t xml:space="preserve">91-20-3 </t>
  </si>
  <si>
    <t xml:space="preserve">Naphthalene </t>
  </si>
  <si>
    <t>203-716-3</t>
  </si>
  <si>
    <t xml:space="preserve">109-89-7 </t>
  </si>
  <si>
    <t>Diethylamine</t>
  </si>
  <si>
    <t>201-865-9</t>
  </si>
  <si>
    <t xml:space="preserve">88-89-1 </t>
  </si>
  <si>
    <t xml:space="preserve">Picric acid </t>
  </si>
  <si>
    <t xml:space="preserve">98-95-3 </t>
  </si>
  <si>
    <t xml:space="preserve">Nitrobenzene </t>
  </si>
  <si>
    <t>14464-46-1</t>
  </si>
  <si>
    <t>Silica crystaline (Cristobalite)</t>
  </si>
  <si>
    <t>14808-60-7</t>
  </si>
  <si>
    <t>Silica crystaline (Quartz)</t>
  </si>
  <si>
    <t>15468-32-3</t>
  </si>
  <si>
    <t>Silica crystaline (Tridymite)</t>
  </si>
  <si>
    <t xml:space="preserve">8003-34-7 </t>
  </si>
  <si>
    <t>Pyrethrins and Pyrethroids (Pyrethrum)</t>
  </si>
  <si>
    <t>4 substances</t>
  </si>
  <si>
    <t>1319-77-3</t>
  </si>
  <si>
    <t xml:space="preserve">Cresols </t>
  </si>
  <si>
    <t>95-48-7</t>
  </si>
  <si>
    <t>o-cresol</t>
  </si>
  <si>
    <t>108-39-4</t>
  </si>
  <si>
    <t>m-cresol</t>
  </si>
  <si>
    <t>106-44-5</t>
  </si>
  <si>
    <t>p-cresol</t>
  </si>
  <si>
    <t>7440-31-5</t>
  </si>
  <si>
    <t>Tin and inorganic compounds</t>
  </si>
  <si>
    <t>7772-99-8</t>
  </si>
  <si>
    <t>Tin dichloride</t>
  </si>
  <si>
    <t>7783-47-3</t>
  </si>
  <si>
    <t>Tin difluoride</t>
  </si>
  <si>
    <t>10294-70-9</t>
  </si>
  <si>
    <t>Tin diiodide</t>
  </si>
  <si>
    <t>15578-26-4</t>
  </si>
  <si>
    <t>Tin pyrophosphate</t>
  </si>
  <si>
    <t>7488-55-3</t>
  </si>
  <si>
    <t>Tin sulphate</t>
  </si>
  <si>
    <t>7789-67-5</t>
  </si>
  <si>
    <t>Tin tetrabromide</t>
  </si>
  <si>
    <t>7646-78-8</t>
  </si>
  <si>
    <t>Tin tetrachloride</t>
  </si>
  <si>
    <t>7790-47-8</t>
  </si>
  <si>
    <t>Tin tetraiodide</t>
  </si>
  <si>
    <t>18282-10-5</t>
  </si>
  <si>
    <t>Tin dioxide</t>
  </si>
  <si>
    <t xml:space="preserve">64-19-7 </t>
  </si>
  <si>
    <t xml:space="preserve">Acetic acid </t>
  </si>
  <si>
    <t>203-906-6</t>
  </si>
  <si>
    <t xml:space="preserve">111-77-3 </t>
  </si>
  <si>
    <t>2-(2-methoxyethoxy)ethanol (Aerosols of 2-
(2-Methoxyethoxy)ethanol)</t>
  </si>
  <si>
    <t xml:space="preserve">420-04-2 </t>
  </si>
  <si>
    <t xml:space="preserve">Cyanamide </t>
  </si>
  <si>
    <t>203-961-6</t>
  </si>
  <si>
    <t xml:space="preserve">112-34-5 </t>
  </si>
  <si>
    <t xml:space="preserve">2-(2-butoxyethoxy)ethanol </t>
  </si>
  <si>
    <t>Wood dust</t>
  </si>
  <si>
    <t>203-466-5</t>
  </si>
  <si>
    <t xml:space="preserve">107-13-1 </t>
  </si>
  <si>
    <t xml:space="preserve">Acrylonitrile </t>
  </si>
  <si>
    <t>231-639-5</t>
  </si>
  <si>
    <t xml:space="preserve">7664-93-9 </t>
  </si>
  <si>
    <t>Sulphuric acid</t>
  </si>
  <si>
    <t>203-809-9</t>
  </si>
  <si>
    <t xml:space="preserve">110-86-1 </t>
  </si>
  <si>
    <t>Pyridine</t>
  </si>
  <si>
    <t xml:space="preserve">101-77-9 </t>
  </si>
  <si>
    <t>4,4'-methylenedianiline 
(4,4’-Diaminodiphenylmethane)</t>
  </si>
  <si>
    <t>200-831-0</t>
  </si>
  <si>
    <t xml:space="preserve">75-01-4 </t>
  </si>
  <si>
    <t>Chloroethylene (Vinyl Chloride)</t>
  </si>
  <si>
    <t xml:space="preserve">1634-04-4 </t>
  </si>
  <si>
    <t xml:space="preserve">tert-butyl methyl ether </t>
  </si>
  <si>
    <t xml:space="preserve">77-78-1 </t>
  </si>
  <si>
    <t xml:space="preserve">Dimethyl sulphate </t>
  </si>
  <si>
    <t xml:space="preserve">123-91-1 </t>
  </si>
  <si>
    <t xml:space="preserve">1,4-dioxane </t>
  </si>
  <si>
    <t xml:space="preserve">80-05-7 </t>
  </si>
  <si>
    <t>4,4'-isopropylidenediphenol (Bisphenol-A)</t>
  </si>
  <si>
    <t>143-33-9</t>
  </si>
  <si>
    <t>Sodium cyanide (NaCN)</t>
  </si>
  <si>
    <t>151-50-8</t>
  </si>
  <si>
    <t>Potassium cyanide (KCN)</t>
  </si>
  <si>
    <t>Hydrogen cyanide (HCN)</t>
  </si>
  <si>
    <t>2-Ethoxyethanol</t>
  </si>
  <si>
    <t xml:space="preserve"> 2-ethoxyethyl acetate</t>
  </si>
  <si>
    <t>210-866-3</t>
  </si>
  <si>
    <t xml:space="preserve">624-83-9 </t>
  </si>
  <si>
    <t>Methyl Isocyanate</t>
  </si>
  <si>
    <t xml:space="preserve">872-50-4 </t>
  </si>
  <si>
    <t>1-methyl-2-pyrrolidone 
(N-Methyl-2-pyrrolidone)</t>
  </si>
  <si>
    <t xml:space="preserve">2-methoxyethanol </t>
  </si>
  <si>
    <t xml:space="preserve">68-12-2 </t>
  </si>
  <si>
    <t xml:space="preserve">N,N-dimethylformamide </t>
  </si>
  <si>
    <t>203-545-4</t>
  </si>
  <si>
    <t xml:space="preserve">108-05-4 </t>
  </si>
  <si>
    <t xml:space="preserve">Vinyl acetate </t>
  </si>
  <si>
    <t>Flour dust</t>
  </si>
  <si>
    <t>231-977-3</t>
  </si>
  <si>
    <t>7783-06-4</t>
  </si>
  <si>
    <t xml:space="preserve">Hydrogen sulphide </t>
  </si>
  <si>
    <t>201-297-1</t>
  </si>
  <si>
    <t xml:space="preserve">80-62-6 </t>
  </si>
  <si>
    <t xml:space="preserve">Methyl methacrylate </t>
  </si>
  <si>
    <t>Manganese and inorganic compounds</t>
  </si>
  <si>
    <t>1313–13–9</t>
  </si>
  <si>
    <t>Manganese (IV) dioxide</t>
  </si>
  <si>
    <t>1317–35–7</t>
  </si>
  <si>
    <t>Manganese (II,III) oxide</t>
  </si>
  <si>
    <t>1344–43–0</t>
  </si>
  <si>
    <t>Manganese (II) oxide</t>
  </si>
  <si>
    <t>13446–34–9</t>
  </si>
  <si>
    <t>Manganese (II) dichloride
tetrahydrate</t>
  </si>
  <si>
    <t>15710–66–4</t>
  </si>
  <si>
    <t>Manganese (II) nitrate</t>
  </si>
  <si>
    <t>18820–29–-6</t>
  </si>
  <si>
    <t>Manganese (II) sulphide</t>
  </si>
  <si>
    <t>598–62–9</t>
  </si>
  <si>
    <t>Manganese (II) carbonate</t>
  </si>
  <si>
    <t>7439–96–5</t>
  </si>
  <si>
    <t>Manganese</t>
  </si>
  <si>
    <t>7722–64–7</t>
  </si>
  <si>
    <t>Potassium permanganate</t>
  </si>
  <si>
    <t>7783–53–1</t>
  </si>
  <si>
    <t>Manganese (III) fluoride</t>
  </si>
  <si>
    <t>7785–87–7</t>
  </si>
  <si>
    <t>Manganese (II) sulphate</t>
  </si>
  <si>
    <t>Calcium oxide</t>
  </si>
  <si>
    <t>201-177-9</t>
  </si>
  <si>
    <t xml:space="preserve">79-10-7 </t>
  </si>
  <si>
    <t xml:space="preserve">Acrylic acid </t>
  </si>
  <si>
    <t>202-626-1</t>
  </si>
  <si>
    <t>98-00-0</t>
  </si>
  <si>
    <t xml:space="preserve">Furfuryl alcohol </t>
  </si>
  <si>
    <t>200-838-9</t>
  </si>
  <si>
    <t xml:space="preserve">75-09-2 </t>
  </si>
  <si>
    <t xml:space="preserve">Dichloromethane; methylene chloride </t>
  </si>
  <si>
    <t>201-178-4</t>
  </si>
  <si>
    <t>79-11-8</t>
  </si>
  <si>
    <t>Chloroacetic acid (Monochloroacetic Acid)</t>
  </si>
  <si>
    <t>200-864-0</t>
  </si>
  <si>
    <t xml:space="preserve">75-35-4 </t>
  </si>
  <si>
    <t>1,1-dichloroethylene (Vinylidene Chloride)</t>
  </si>
  <si>
    <t>204-825-9</t>
  </si>
  <si>
    <t xml:space="preserve">127-18-4 </t>
  </si>
  <si>
    <t>Tetrachloroethylene (Perchloroethylene)</t>
  </si>
  <si>
    <t>200-449-4</t>
  </si>
  <si>
    <t xml:space="preserve">60-00-4 </t>
  </si>
  <si>
    <t xml:space="preserve">Edetic acid </t>
  </si>
  <si>
    <t>calcium dihydroxide</t>
  </si>
  <si>
    <t>7 substances</t>
  </si>
  <si>
    <t>Tributyltin compounds</t>
  </si>
  <si>
    <t xml:space="preserve">79-06-1 </t>
  </si>
  <si>
    <t>200-753-7</t>
  </si>
  <si>
    <t xml:space="preserve">71-43-2 </t>
  </si>
  <si>
    <t>Benzene</t>
  </si>
  <si>
    <t>231-484-3</t>
  </si>
  <si>
    <t xml:space="preserve">7580-67-8 </t>
  </si>
  <si>
    <t xml:space="preserve">Lithium hydride </t>
  </si>
  <si>
    <t xml:space="preserve">79-01-6 </t>
  </si>
  <si>
    <t xml:space="preserve">90-04-0 </t>
  </si>
  <si>
    <t>o-anisidine</t>
  </si>
  <si>
    <t>201-758-7</t>
  </si>
  <si>
    <t xml:space="preserve">87-62-7 </t>
  </si>
  <si>
    <t>2,6-xylidine (2,6-Dimethylaniline)</t>
  </si>
  <si>
    <t>200-240-8</t>
  </si>
  <si>
    <t xml:space="preserve">55-63-0 </t>
  </si>
  <si>
    <t>Glycerol trinitrate (Nitroglycerin)</t>
  </si>
  <si>
    <t>251-087-9</t>
  </si>
  <si>
    <t>32536-52-0</t>
  </si>
  <si>
    <t xml:space="preserve">Diphenyl ether, octabromo derivative </t>
  </si>
  <si>
    <t>207-069-8</t>
  </si>
  <si>
    <t xml:space="preserve">431-03-08 </t>
  </si>
  <si>
    <t xml:space="preserve">Butanedione (Diacetyl) </t>
  </si>
  <si>
    <t>7440-06-4</t>
  </si>
  <si>
    <t xml:space="preserve">Platinum </t>
  </si>
  <si>
    <t>12035-82-4</t>
  </si>
  <si>
    <t>Platinum(II) oxide</t>
  </si>
  <si>
    <t>1314-15-4</t>
  </si>
  <si>
    <t>Platinum(IV) oxide</t>
  </si>
  <si>
    <t>12038-20-9</t>
  </si>
  <si>
    <t>Platinum(II) sulphide</t>
  </si>
  <si>
    <t>12038-21-0</t>
  </si>
  <si>
    <t>Platinum(IV) sulphide</t>
  </si>
  <si>
    <t>10025-65-7</t>
  </si>
  <si>
    <t>Platinum(II) chloride</t>
  </si>
  <si>
    <t>37773-49-2</t>
  </si>
  <si>
    <t>Platinum(IV) chloride</t>
  </si>
  <si>
    <t>13454-96-1</t>
  </si>
  <si>
    <t>Platinum(IV) chloride pentahydrate</t>
  </si>
  <si>
    <t>16941-121</t>
  </si>
  <si>
    <t>Hexachloroplatinic(IV) acid</t>
  </si>
  <si>
    <t>18497-13-7</t>
  </si>
  <si>
    <t>Hexachloroplatinic(IV) acid hexahydrate</t>
  </si>
  <si>
    <t>13820-41-2</t>
  </si>
  <si>
    <t>Ammonium
tetrachloroplatinate(II)</t>
  </si>
  <si>
    <t>16919-58-7</t>
  </si>
  <si>
    <t>Ammonium
hexachloroplatinate(IV)</t>
  </si>
  <si>
    <t>10025-99-7</t>
  </si>
  <si>
    <t>Potassium
tetrachloroplatinate(II)</t>
  </si>
  <si>
    <t>16921-30-5</t>
  </si>
  <si>
    <t>Potassium
hexachloroplatinate(IV)</t>
  </si>
  <si>
    <t>16923-58-3</t>
  </si>
  <si>
    <t>Sodium
hexachloroplatinate(IV)</t>
  </si>
  <si>
    <t>13933-32-9</t>
  </si>
  <si>
    <t>Tetraammineplatinum
dichloride</t>
  </si>
  <si>
    <t>236-412-4</t>
  </si>
  <si>
    <t xml:space="preserve">13360-57-1 </t>
  </si>
  <si>
    <t xml:space="preserve">Dimethylsulphamoyl chloride </t>
  </si>
  <si>
    <t>201-607-5</t>
  </si>
  <si>
    <t xml:space="preserve">85-44-9 </t>
  </si>
  <si>
    <t xml:space="preserve">Phthalic anhydride </t>
  </si>
  <si>
    <t xml:space="preserve">64-67-5 </t>
  </si>
  <si>
    <t xml:space="preserve">Diethyl sulphate </t>
  </si>
  <si>
    <t>209-800-6</t>
  </si>
  <si>
    <t xml:space="preserve">593-60-2 </t>
  </si>
  <si>
    <t>Bromoethylene (Vinyl bromide)</t>
  </si>
  <si>
    <t>211-653-8</t>
  </si>
  <si>
    <t xml:space="preserve">680-31-9 </t>
  </si>
  <si>
    <t xml:space="preserve">Hexamethylphosphoric triamide  (Hexamethylphosphoramide) </t>
  </si>
  <si>
    <t>200-521-5</t>
  </si>
  <si>
    <t xml:space="preserve">61-82-5 </t>
  </si>
  <si>
    <t xml:space="preserve">Amitrole </t>
  </si>
  <si>
    <t>203-234-3</t>
  </si>
  <si>
    <t xml:space="preserve">104-76-7 </t>
  </si>
  <si>
    <t>2-ethylhexan-1-ol (2-Ethylhexanol)</t>
  </si>
  <si>
    <t>203-788-6</t>
  </si>
  <si>
    <t xml:space="preserve">110-65-6 </t>
  </si>
  <si>
    <t>But-2-yne-1,4-diol</t>
  </si>
  <si>
    <t xml:space="preserve">75-21-8 </t>
  </si>
  <si>
    <t xml:space="preserve">Ethylene oxide </t>
  </si>
  <si>
    <t xml:space="preserve">75-56-9 </t>
  </si>
  <si>
    <t>208-832-8</t>
  </si>
  <si>
    <t xml:space="preserve">542-88-1 </t>
  </si>
  <si>
    <t xml:space="preserve">Oxybis[chloromethane] 
(1,1'-Dichlorodimethyl ether) </t>
  </si>
  <si>
    <t xml:space="preserve">Aerosols of severely refined mineral oils </t>
  </si>
  <si>
    <t xml:space="preserve">142844-00-6 </t>
  </si>
  <si>
    <t>Refractory ceramic fibres</t>
  </si>
  <si>
    <t>203-444-5</t>
  </si>
  <si>
    <t xml:space="preserve">106-93-4 </t>
  </si>
  <si>
    <t>1,2-dibromoethane</t>
  </si>
  <si>
    <t>203-439-8</t>
  </si>
  <si>
    <t xml:space="preserve">106-89-8 </t>
  </si>
  <si>
    <t>1-chloro-2,3-epoxypropane (Epichlorohydrin)</t>
  </si>
  <si>
    <t xml:space="preserve">1,2,3-trichloropropane </t>
  </si>
  <si>
    <t xml:space="preserve">Copper </t>
  </si>
  <si>
    <t>142-71-2</t>
  </si>
  <si>
    <t>Copper(II) acetate*</t>
  </si>
  <si>
    <t>1184-64-1</t>
  </si>
  <si>
    <t>Copper(II) carbonate*</t>
  </si>
  <si>
    <t>7758-89-6</t>
  </si>
  <si>
    <t>Copper(I) chloride</t>
  </si>
  <si>
    <t>7447-39-4</t>
  </si>
  <si>
    <t>Copper(II) chloride</t>
  </si>
  <si>
    <t>Copper(II) hydroxide</t>
  </si>
  <si>
    <t>Copper(II) nitrate</t>
  </si>
  <si>
    <t>Copper(II) oxide</t>
  </si>
  <si>
    <t>Copper(I) oxide</t>
  </si>
  <si>
    <t>12158-97-3</t>
  </si>
  <si>
    <t>Copper(II) oxysulfate</t>
  </si>
  <si>
    <t>7758-98-7</t>
  </si>
  <si>
    <t>Copper(II) sulfate</t>
  </si>
  <si>
    <t>Copper(II) sulfate
pentahydrate</t>
  </si>
  <si>
    <t>200-123-1</t>
  </si>
  <si>
    <t xml:space="preserve">51-79-6 </t>
  </si>
  <si>
    <t>Urethane (Ethyl carbamate)</t>
  </si>
  <si>
    <t xml:space="preserve">101-14-4 </t>
  </si>
  <si>
    <t>4,4'-methylene-bis-[2-chloroaniline] (MOCA)</t>
  </si>
  <si>
    <t>100-42-5</t>
  </si>
  <si>
    <t>Styrene</t>
  </si>
  <si>
    <t>96-09-3</t>
  </si>
  <si>
    <t>Styrene oxide</t>
  </si>
  <si>
    <t>123-51-3</t>
  </si>
  <si>
    <t>Isoamyl alcohol</t>
  </si>
  <si>
    <t>202-870-9</t>
  </si>
  <si>
    <t xml:space="preserve">100-61-8 </t>
  </si>
  <si>
    <t xml:space="preserve">N-methylaniline </t>
  </si>
  <si>
    <t>75-50-3</t>
  </si>
  <si>
    <t>Trimethylamine</t>
  </si>
  <si>
    <t>Crotonaldehyde (2-Butenal, mixed isomers)</t>
  </si>
  <si>
    <t>202-981-2</t>
  </si>
  <si>
    <t xml:space="preserve">101-84-8 </t>
  </si>
  <si>
    <t xml:space="preserve">Diphenyl ether </t>
  </si>
  <si>
    <t>10025-87-3</t>
  </si>
  <si>
    <t>Phosphoryl trichloride</t>
  </si>
  <si>
    <t>201-188-9</t>
  </si>
  <si>
    <t xml:space="preserve">79-24-3 </t>
  </si>
  <si>
    <t xml:space="preserve">Nitroethane </t>
  </si>
  <si>
    <t xml:space="preserve">1120-71-4 </t>
  </si>
  <si>
    <t xml:space="preserve">1,3-propane sultone </t>
  </si>
  <si>
    <t>123-86-4</t>
  </si>
  <si>
    <t>n-butyl acetate</t>
  </si>
  <si>
    <t>105-46-4</t>
  </si>
  <si>
    <t>Sec-butyl acetate</t>
  </si>
  <si>
    <t>110-19-0</t>
  </si>
  <si>
    <t>Isobutyl acetate</t>
  </si>
  <si>
    <t>13463–67–7</t>
  </si>
  <si>
    <t>Titanium dioxide</t>
  </si>
  <si>
    <t>1317–70–0</t>
  </si>
  <si>
    <t>Anatase Titanium dioxide</t>
  </si>
  <si>
    <t>1317–80–2</t>
  </si>
  <si>
    <t>Rutile Titanium dioxide</t>
  </si>
  <si>
    <t>308068-56-6</t>
  </si>
  <si>
    <t>Carbon nanotubes</t>
  </si>
  <si>
    <t>540-88-5</t>
  </si>
  <si>
    <t>tert-Butyl acetate</t>
  </si>
  <si>
    <t>118- 74-1</t>
  </si>
  <si>
    <t>1,3-Propane sultone</t>
  </si>
  <si>
    <t>131-11-3</t>
  </si>
  <si>
    <t>Diethyl and dimethyl
phthalates</t>
  </si>
  <si>
    <t>Chloromethane</t>
  </si>
  <si>
    <t>7440-38-2</t>
  </si>
  <si>
    <t>Arsenic</t>
  </si>
  <si>
    <t>202-704-5</t>
  </si>
  <si>
    <t>REC 029</t>
  </si>
  <si>
    <t>Cumene (2-Phenylpropane)</t>
  </si>
  <si>
    <t xml:space="preserve">50-00-0 </t>
  </si>
  <si>
    <t>REC 125</t>
  </si>
  <si>
    <t xml:space="preserve">Formaldehyde </t>
  </si>
  <si>
    <t xml:space="preserve">84-74-2 </t>
  </si>
  <si>
    <t>REC 143</t>
  </si>
  <si>
    <t>203-403-1</t>
  </si>
  <si>
    <t xml:space="preserve">106-49-0 </t>
  </si>
  <si>
    <t>REC 145</t>
  </si>
  <si>
    <t>p-Toluidine (4-Aminotoluene)</t>
  </si>
  <si>
    <t>200-539-3</t>
  </si>
  <si>
    <t xml:space="preserve">62-53-3 </t>
  </si>
  <si>
    <t>REC 153</t>
  </si>
  <si>
    <t>Aniline</t>
  </si>
  <si>
    <t xml:space="preserve">302-01-2 </t>
  </si>
  <si>
    <t>REC 164</t>
  </si>
  <si>
    <t>REC 175</t>
  </si>
  <si>
    <t>Beryllium and inorganic compounds</t>
  </si>
  <si>
    <t>204-633-5</t>
  </si>
  <si>
    <t xml:space="preserve">123-51-3 </t>
  </si>
  <si>
    <t>REC 177</t>
  </si>
  <si>
    <t>3-Methylbutan-1-ol (Isoamyl alcohol)</t>
  </si>
  <si>
    <t>200-875-0</t>
  </si>
  <si>
    <t xml:space="preserve">75-50-3 </t>
  </si>
  <si>
    <t>REC 179</t>
  </si>
  <si>
    <t xml:space="preserve">Trimethylamine </t>
  </si>
  <si>
    <t>233-046-7</t>
  </si>
  <si>
    <t xml:space="preserve">10025-87-3 </t>
  </si>
  <si>
    <t>REC 181</t>
  </si>
  <si>
    <t xml:space="preserve">Phosphoryl trichloride </t>
  </si>
  <si>
    <t>REC 184</t>
  </si>
  <si>
    <t>Butylacetates</t>
  </si>
  <si>
    <t>REC 188</t>
  </si>
  <si>
    <t xml:space="preserve">Hexachlorobenzene </t>
  </si>
  <si>
    <t>200-817-4</t>
  </si>
  <si>
    <t>74-87-3</t>
  </si>
  <si>
    <t>REC 191</t>
  </si>
  <si>
    <t>Chloromethane; methyl chloride</t>
  </si>
  <si>
    <t>201-209-1</t>
  </si>
  <si>
    <t>79-46-9</t>
  </si>
  <si>
    <t>REC 300</t>
  </si>
  <si>
    <t>2-Nitropropane</t>
  </si>
  <si>
    <t>REC 301</t>
  </si>
  <si>
    <t>o-Toluidine</t>
  </si>
  <si>
    <t>REC 302</t>
  </si>
  <si>
    <t>1,2-Dichloroethane</t>
  </si>
  <si>
    <t>REC 386</t>
  </si>
  <si>
    <t>Chromium VI compounds</t>
  </si>
  <si>
    <t>REC 404</t>
  </si>
  <si>
    <t>PAH mixtures containing benzo(a)pyrene</t>
  </si>
  <si>
    <t>7440-41-7</t>
  </si>
  <si>
    <t>Beryllium</t>
  </si>
  <si>
    <t>66104-24-3</t>
  </si>
  <si>
    <t>Beryllium carbonate a</t>
  </si>
  <si>
    <t>7787-47-5</t>
  </si>
  <si>
    <t>Beryllium chloride</t>
  </si>
  <si>
    <t>7787-49-7</t>
  </si>
  <si>
    <t>Beryllium fluoride</t>
  </si>
  <si>
    <t>13327-32-7</t>
  </si>
  <si>
    <t>Beryllium hydroxide</t>
  </si>
  <si>
    <t>13597-99-4</t>
  </si>
  <si>
    <t>Beryllium nitrate</t>
  </si>
  <si>
    <t>13510-48-0</t>
  </si>
  <si>
    <t>1304-56-9</t>
  </si>
  <si>
    <t>Beryllium oxide</t>
  </si>
  <si>
    <t>35089-00-0</t>
  </si>
  <si>
    <t>Beryllium phosphate</t>
  </si>
  <si>
    <t>13598-00-0</t>
  </si>
  <si>
    <t>Beryllium silicate</t>
  </si>
  <si>
    <t>13510-49-1</t>
  </si>
  <si>
    <t>Beryllium sulphate</t>
  </si>
  <si>
    <t>14215-00-0</t>
  </si>
  <si>
    <t>7787-56-6</t>
  </si>
  <si>
    <t>12161-82-9</t>
  </si>
  <si>
    <t>Bertrandite</t>
  </si>
  <si>
    <t>1302-52-9</t>
  </si>
  <si>
    <t>Beryl</t>
  </si>
  <si>
    <t>List from Appendix 11. Synergism</t>
  </si>
  <si>
    <t>list to be completed</t>
  </si>
  <si>
    <t>Guidance in BPR vol IV environment part B=CB version 2.0 Oct 2017</t>
  </si>
  <si>
    <t>AS</t>
  </si>
  <si>
    <t>intended</t>
  </si>
  <si>
    <t>organism</t>
  </si>
  <si>
    <t>reference</t>
  </si>
  <si>
    <t>copper</t>
  </si>
  <si>
    <t>formaldehyd</t>
  </si>
  <si>
    <t>micro organisms</t>
  </si>
  <si>
    <t>49,54</t>
  </si>
  <si>
    <t>isothiazolone</t>
  </si>
  <si>
    <t>cpt</t>
  </si>
  <si>
    <t>bacteria</t>
  </si>
  <si>
    <t>zpt</t>
  </si>
  <si>
    <t>11, 38, 60</t>
  </si>
  <si>
    <t>diuron</t>
  </si>
  <si>
    <t>bacteria, algae</t>
  </si>
  <si>
    <t>37,38,60</t>
  </si>
  <si>
    <t>irgarol</t>
  </si>
  <si>
    <t>37,60</t>
  </si>
  <si>
    <t>sea nine 211</t>
  </si>
  <si>
    <t>ziram</t>
  </si>
  <si>
    <t>bac</t>
  </si>
  <si>
    <t>carbaryl</t>
  </si>
  <si>
    <t>snail</t>
  </si>
  <si>
    <t>cypermethrin</t>
  </si>
  <si>
    <t>isoproturon</t>
  </si>
  <si>
    <t>defufenican</t>
  </si>
  <si>
    <t>pendimethalin</t>
  </si>
  <si>
    <t>trifluralin</t>
  </si>
  <si>
    <t>diflufenican</t>
  </si>
  <si>
    <t>Reference:
SCOEL document number</t>
  </si>
  <si>
    <r>
      <t>OEL (mg/m</t>
    </r>
    <r>
      <rPr>
        <b/>
        <vertAlign val="superscript"/>
        <sz val="10"/>
        <color rgb="FF000000"/>
        <rFont val="Arial"/>
        <family val="2"/>
      </rPr>
      <t>3</t>
    </r>
    <r>
      <rPr>
        <b/>
        <sz val="10"/>
        <color rgb="FF000000"/>
        <rFont val="Arial"/>
        <family val="2"/>
      </rPr>
      <t>)</t>
    </r>
    <r>
      <rPr>
        <b/>
        <sz val="10"/>
        <color rgb="FFFF0000"/>
        <rFont val="Arial"/>
        <family val="2"/>
      </rPr>
      <t xml:space="preserve"> (to check manually)</t>
    </r>
  </si>
  <si>
    <t xml:space="preserve">ca doc about limit 0.1% </t>
  </si>
  <si>
    <t>Hazard Category</t>
  </si>
  <si>
    <t>Acute 1</t>
  </si>
  <si>
    <t>H400</t>
  </si>
  <si>
    <t>Very toxic to aquatic life</t>
  </si>
  <si>
    <t>Chronic 1</t>
  </si>
  <si>
    <t>Very toxic to aquatic life with long-lasting effects</t>
  </si>
  <si>
    <t>Chronic 2</t>
  </si>
  <si>
    <t>Toxic to aquatic life with long-lasting effects</t>
  </si>
  <si>
    <t>Chronic 3</t>
  </si>
  <si>
    <t>Harmful to aquatic life with long-lasting effects</t>
  </si>
  <si>
    <t>Chronic 4</t>
  </si>
  <si>
    <t>May cause long-lasting harmful effects to aquatic life</t>
  </si>
  <si>
    <t>Hazard Code</t>
  </si>
  <si>
    <t>7664-93-9</t>
  </si>
  <si>
    <r>
      <t>107-13-1</t>
    </r>
    <r>
      <rPr>
        <sz val="12"/>
        <color theme="1"/>
        <rFont val="Trebuchet MS"/>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</si>
</sst>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dd\-mm\-yyyy"/>
    <numFmt numFmtId="166" formatCode="0_);\(0\)"/>
    <numFmt numFmtId="167" formatCode="yy\-mm\-d;@"/>
    <numFmt numFmtId="168" formatCode="0.000"/>
    <numFmt numFmtId="169" formatCode="0.0000"/>
    <numFmt numFmtId="170" formatCode="yyyy\-mm\-d;@"/>
  </numFmts>
  <fonts count="57" x14ac:knownFonts="1">
    <font>
      <sz val="12"/>
      <color theme="1"/>
      <name val="Trebuchet MS"/>
      <family val="2"/>
      <scheme val="minor"/>
    </font>
    <font>
      <sz val="8"/>
      <name val="Trebuchet MS"/>
      <family val="2"/>
      <scheme val="minor"/>
    </font>
    <font>
      <sz val="10"/>
      <color theme="1"/>
      <name val="Arial"/>
      <family val="2"/>
    </font>
    <font>
      <b/>
      <sz val="10"/>
      <color rgb="FF000000"/>
      <name val="Arial"/>
      <family val="2"/>
    </font>
    <font>
      <b/>
      <vertAlign val="superscript"/>
      <sz val="10"/>
      <color rgb="FF000000"/>
      <name val="Arial"/>
      <family val="2"/>
    </font>
    <font>
      <b/>
      <sz val="10"/>
      <color theme="1"/>
      <name val="Arial"/>
      <family val="2"/>
    </font>
    <font>
      <sz val="10"/>
      <color rgb="FFFF0000"/>
      <name val="Arial"/>
      <family val="2"/>
    </font>
    <font>
      <b/>
      <strike/>
      <sz val="10"/>
      <color rgb="FF000000"/>
      <name val="Arial"/>
      <family val="2"/>
    </font>
    <font>
      <sz val="12"/>
      <color theme="1"/>
      <name val="Trebuchet MS"/>
      <family val="2"/>
      <scheme val="minor"/>
    </font>
    <font>
      <sz val="9"/>
      <color theme="1"/>
      <name val="Arial"/>
      <family val="2"/>
    </font>
    <font>
      <sz val="11"/>
      <color theme="1"/>
      <name val="Trebuchet MS"/>
      <family val="2"/>
      <scheme val="minor"/>
    </font>
    <font>
      <sz val="11"/>
      <color rgb="FFFF0000"/>
      <name val="Trebuchet MS"/>
      <family val="2"/>
      <scheme val="minor"/>
    </font>
    <font>
      <sz val="10"/>
      <color rgb="FF000000"/>
      <name val="Arial"/>
      <family val="2"/>
    </font>
    <font>
      <sz val="11"/>
      <color indexed="8"/>
      <name val="Trebuchet MS"/>
      <family val="2"/>
      <scheme val="minor"/>
    </font>
    <font>
      <u/>
      <sz val="12"/>
      <color theme="10"/>
      <name val="Trebuchet MS"/>
      <family val="2"/>
      <scheme val="minor"/>
    </font>
    <font>
      <b/>
      <sz val="11"/>
      <color rgb="FFFF0000"/>
      <name val="Trebuchet MS"/>
      <family val="2"/>
      <scheme val="minor"/>
    </font>
    <font>
      <sz val="10"/>
      <color rgb="FF000000"/>
      <name val="Times New Roman"/>
      <family val="1"/>
    </font>
    <font>
      <sz val="10"/>
      <name val="Times New Roman"/>
      <family val="1"/>
    </font>
    <font>
      <vertAlign val="superscript"/>
      <sz val="6.5"/>
      <name val="Times New Roman"/>
      <family val="1"/>
    </font>
    <font>
      <sz val="11"/>
      <color rgb="FF000000"/>
      <name val="Times New Roman"/>
      <family val="2"/>
    </font>
    <font>
      <sz val="11"/>
      <name val="Times New Roman"/>
      <family val="1"/>
    </font>
    <font>
      <vertAlign val="superscript"/>
      <sz val="11"/>
      <name val="Times New Roman"/>
      <family val="1"/>
    </font>
    <font>
      <sz val="12"/>
      <name val="Times New Roman"/>
      <family val="1"/>
    </font>
    <font>
      <sz val="9.5"/>
      <name val="Times New Roman"/>
      <family val="1"/>
    </font>
    <font>
      <b/>
      <u/>
      <sz val="12"/>
      <name val="Times New Roman"/>
      <family val="1"/>
    </font>
    <font>
      <b/>
      <sz val="12"/>
      <name val="Times New Roman"/>
      <family val="1"/>
    </font>
    <font>
      <vertAlign val="superscript"/>
      <sz val="10"/>
      <name val="Times New Roman"/>
      <family val="1"/>
    </font>
    <font>
      <vertAlign val="subscript"/>
      <sz val="11"/>
      <name val="Times New Roman"/>
      <family val="1"/>
    </font>
    <font>
      <sz val="7"/>
      <name val="Times New Roman"/>
      <family val="1"/>
    </font>
    <font>
      <vertAlign val="superscript"/>
      <sz val="7"/>
      <name val="Times New Roman"/>
      <family val="1"/>
    </font>
    <font>
      <b/>
      <sz val="10"/>
      <color rgb="FFFF0000"/>
      <name val="Arial"/>
      <family val="2"/>
    </font>
    <font>
      <sz val="22"/>
      <color rgb="FF008451"/>
      <name val="Georgia"/>
      <family val="1"/>
    </font>
    <font>
      <sz val="16"/>
      <color rgb="FF0044AA"/>
      <name val="Verdana"/>
      <family val="2"/>
    </font>
    <font>
      <sz val="13"/>
      <color theme="1"/>
      <name val="Verdana"/>
      <family val="2"/>
    </font>
    <font>
      <sz val="12"/>
      <color rgb="FF000000"/>
      <name val="Trebuchet MS"/>
      <family val="2"/>
      <scheme val="minor"/>
    </font>
    <font>
      <sz val="10"/>
      <name val="Arial"/>
      <family val="2"/>
    </font>
    <font>
      <sz val="9"/>
      <name val="Arial"/>
      <family val="2"/>
    </font>
    <font>
      <sz val="10"/>
      <color theme="3"/>
      <name val="Arial"/>
      <family val="2"/>
    </font>
    <font>
      <sz val="10"/>
      <color theme="0"/>
      <name val="Arial"/>
      <family val="2"/>
    </font>
    <font>
      <b/>
      <sz val="11"/>
      <color theme="1"/>
      <name val="Trebuchet MS"/>
      <family val="2"/>
      <scheme val="minor"/>
    </font>
    <font>
      <b/>
      <sz val="11"/>
      <color indexed="8"/>
      <name val="Trebuchet MS"/>
      <family val="2"/>
      <scheme val="minor"/>
    </font>
    <font>
      <sz val="11"/>
      <name val="Trebuchet MS"/>
      <family val="2"/>
      <scheme val="minor"/>
    </font>
    <font>
      <sz val="11"/>
      <color rgb="FF000000"/>
      <name val="Trebuchet MS"/>
      <family val="2"/>
      <scheme val="minor"/>
    </font>
    <font>
      <sz val="11"/>
      <color theme="1"/>
      <name val="Arial"/>
      <family val="2"/>
    </font>
    <font>
      <b/>
      <sz val="11"/>
      <color rgb="FF000000"/>
      <name val="Arial"/>
      <family val="2"/>
    </font>
    <font>
      <sz val="10"/>
      <color rgb="FF000000"/>
      <name val="Verdana"/>
      <family val="2"/>
    </font>
    <font>
      <sz val="12"/>
      <color rgb="FFFF0000"/>
      <name val="Trebuchet MS"/>
      <family val="2"/>
      <scheme val="minor"/>
    </font>
    <font>
      <sz val="8"/>
      <color rgb="FF000000"/>
      <name val="Century Gothic"/>
      <family val="1"/>
    </font>
    <font>
      <b/>
      <sz val="12"/>
      <color rgb="FF032553"/>
      <name val="Century Gothic"/>
      <family val="1"/>
    </font>
    <font>
      <sz val="9"/>
      <color rgb="FF000000"/>
      <name val="Century Gothic"/>
      <family val="1"/>
    </font>
    <font>
      <sz val="10"/>
      <name val="Verdana"/>
      <family val="2"/>
    </font>
    <font>
      <sz val="10"/>
      <color theme="1"/>
      <name val="Verdana"/>
      <family val="2"/>
    </font>
    <font>
      <b/>
      <sz val="14"/>
      <color rgb="FF0046AD"/>
      <name val="Verdana"/>
      <family val="2"/>
    </font>
    <font>
      <b/>
      <sz val="10"/>
      <name val="Verdana"/>
      <family val="2"/>
    </font>
    <font>
      <b/>
      <sz val="12"/>
      <color theme="1"/>
      <name val="Trebuchet MS"/>
      <family val="2"/>
      <scheme val="minor"/>
    </font>
    <font>
      <sz val="8"/>
      <color rgb="FF000000"/>
      <name val="Arial"/>
      <family val="2"/>
    </font>
    <font>
      <sz val="9"/>
      <color rgb="FF000000"/>
      <name val="Arial"/>
      <family val="2"/>
    </font>
  </fonts>
  <fills count="20">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rgb="FFFFFF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6" tint="0.59999389629810485"/>
        <bgColor indexed="64"/>
      </patternFill>
    </fill>
    <fill>
      <patternFill patternType="solid">
        <fgColor rgb="FFFFFFCC"/>
        <bgColor indexed="64"/>
      </patternFill>
    </fill>
    <fill>
      <patternFill patternType="solid">
        <fgColor rgb="FFFFC0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4"/>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rgb="FFFF000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s>
  <cellStyleXfs count="7">
    <xf numFmtId="0" fontId="0" fillId="0" borderId="0"/>
    <xf numFmtId="9" fontId="8" fillId="0" borderId="0" applyFont="0" applyFill="0" applyBorder="0" applyAlignment="0" applyProtection="0"/>
    <xf numFmtId="0" fontId="12" fillId="0" borderId="0"/>
    <xf numFmtId="0" fontId="12" fillId="0" borderId="0" applyNumberFormat="0" applyFont="0" applyBorder="0" applyProtection="0"/>
    <xf numFmtId="0" fontId="13" fillId="0" borderId="0"/>
    <xf numFmtId="0" fontId="14" fillId="0" borderId="0" applyNumberFormat="0" applyFill="0" applyBorder="0" applyAlignment="0" applyProtection="0"/>
    <xf numFmtId="0" fontId="16" fillId="0" borderId="0"/>
  </cellStyleXfs>
  <cellXfs count="383">
    <xf numFmtId="0" fontId="0" fillId="0" borderId="0" xfId="0"/>
    <xf numFmtId="0" fontId="2" fillId="0" borderId="0" xfId="0" applyFont="1"/>
    <xf numFmtId="0" fontId="2" fillId="0" borderId="0" xfId="0" applyFont="1" applyAlignment="1">
      <alignment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9" fillId="0" borderId="1" xfId="0" applyFont="1" applyBorder="1" applyAlignment="1">
      <alignment horizontal="center" vertical="center" wrapText="1"/>
    </xf>
    <xf numFmtId="0" fontId="12" fillId="0" borderId="0" xfId="2" applyAlignment="1" applyProtection="1">
      <alignment wrapText="1"/>
      <protection locked="0"/>
    </xf>
    <xf numFmtId="0" fontId="3" fillId="0" borderId="0" xfId="2" applyFont="1" applyAlignment="1" applyProtection="1">
      <alignment wrapText="1"/>
      <protection locked="0"/>
    </xf>
    <xf numFmtId="0" fontId="3" fillId="0" borderId="0" xfId="2" applyFont="1" applyAlignment="1" applyProtection="1">
      <alignment horizontal="left" wrapText="1"/>
      <protection locked="0"/>
    </xf>
    <xf numFmtId="0" fontId="12" fillId="0" borderId="0" xfId="2" applyAlignment="1">
      <alignment wrapText="1"/>
    </xf>
    <xf numFmtId="0" fontId="12" fillId="0" borderId="0" xfId="2" applyProtection="1">
      <protection locked="0"/>
    </xf>
    <xf numFmtId="0" fontId="12" fillId="0" borderId="0" xfId="2"/>
    <xf numFmtId="0" fontId="12" fillId="0" borderId="0" xfId="2" applyAlignment="1" applyProtection="1">
      <alignment horizontal="left"/>
      <protection locked="0"/>
    </xf>
    <xf numFmtId="0" fontId="12" fillId="0" borderId="0" xfId="2" applyAlignment="1">
      <alignment vertical="center"/>
    </xf>
    <xf numFmtId="49" fontId="12" fillId="0" borderId="0" xfId="2" applyNumberFormat="1" applyAlignment="1" applyProtection="1">
      <alignment horizontal="left" wrapText="1"/>
      <protection locked="0"/>
    </xf>
    <xf numFmtId="1" fontId="12" fillId="0" borderId="0" xfId="2" applyNumberFormat="1" applyAlignment="1" applyProtection="1">
      <alignment horizontal="left"/>
      <protection locked="0"/>
    </xf>
    <xf numFmtId="0" fontId="0" fillId="0" borderId="0" xfId="3" applyFont="1" applyProtection="1"/>
    <xf numFmtId="0" fontId="0" fillId="0" borderId="0" xfId="3" applyFont="1" applyAlignment="1" applyProtection="1">
      <alignment wrapText="1"/>
    </xf>
    <xf numFmtId="165" fontId="12" fillId="0" borderId="0" xfId="2" applyNumberFormat="1" applyAlignment="1" applyProtection="1">
      <alignment horizontal="left"/>
      <protection locked="0"/>
    </xf>
    <xf numFmtId="49" fontId="12" fillId="0" borderId="0" xfId="2" applyNumberFormat="1"/>
    <xf numFmtId="49" fontId="12" fillId="0" borderId="0" xfId="2" applyNumberFormat="1" applyAlignment="1">
      <alignment wrapText="1"/>
    </xf>
    <xf numFmtId="0" fontId="13" fillId="0" borderId="0" xfId="4"/>
    <xf numFmtId="0" fontId="2" fillId="5" borderId="0" xfId="0" applyFont="1" applyFill="1" applyAlignment="1">
      <alignment horizontal="center" vertical="center" wrapText="1"/>
    </xf>
    <xf numFmtId="0" fontId="2" fillId="0" borderId="0" xfId="0" applyFont="1" applyAlignment="1">
      <alignment horizontal="left" vertical="center" wrapText="1"/>
    </xf>
    <xf numFmtId="0" fontId="15" fillId="4" borderId="0" xfId="4" applyFont="1" applyFill="1"/>
    <xf numFmtId="0" fontId="16" fillId="0" borderId="0" xfId="6" applyAlignment="1">
      <alignment horizontal="left" vertical="top"/>
    </xf>
    <xf numFmtId="0" fontId="20" fillId="0" borderId="5" xfId="6" applyFont="1" applyBorder="1" applyAlignment="1">
      <alignment horizontal="left" vertical="top" wrapText="1"/>
    </xf>
    <xf numFmtId="0" fontId="16" fillId="0" borderId="5" xfId="6" applyBorder="1" applyAlignment="1">
      <alignment horizontal="left" vertical="top" wrapText="1"/>
    </xf>
    <xf numFmtId="0" fontId="16" fillId="0" borderId="0" xfId="6" applyAlignment="1">
      <alignment horizontal="left" vertical="top" wrapText="1"/>
    </xf>
    <xf numFmtId="0" fontId="16" fillId="0" borderId="0" xfId="6" applyAlignment="1">
      <alignment horizontal="left" wrapText="1"/>
    </xf>
    <xf numFmtId="0" fontId="16" fillId="0" borderId="5" xfId="6" applyBorder="1" applyAlignment="1">
      <alignment horizontal="left" wrapText="1"/>
    </xf>
    <xf numFmtId="0" fontId="16" fillId="0" borderId="0" xfId="6" applyAlignment="1">
      <alignment horizontal="left" vertical="center" wrapText="1"/>
    </xf>
    <xf numFmtId="0" fontId="16" fillId="0" borderId="5" xfId="6" applyBorder="1" applyAlignment="1">
      <alignment horizontal="left" vertical="center" wrapText="1"/>
    </xf>
    <xf numFmtId="0" fontId="16" fillId="0" borderId="14" xfId="6" applyBorder="1" applyAlignment="1">
      <alignment horizontal="left" wrapText="1"/>
    </xf>
    <xf numFmtId="0" fontId="16" fillId="0" borderId="15" xfId="6" applyBorder="1" applyAlignment="1">
      <alignment horizontal="left" wrapText="1"/>
    </xf>
    <xf numFmtId="0" fontId="20" fillId="0" borderId="16" xfId="6" applyFont="1" applyBorder="1" applyAlignment="1">
      <alignment horizontal="left" vertical="top" wrapText="1"/>
    </xf>
    <xf numFmtId="0" fontId="16" fillId="0" borderId="15" xfId="6" applyBorder="1" applyAlignment="1">
      <alignment horizontal="left" vertical="center" wrapText="1"/>
    </xf>
    <xf numFmtId="166" fontId="19" fillId="0" borderId="5" xfId="6" applyNumberFormat="1" applyFont="1" applyBorder="1" applyAlignment="1">
      <alignment horizontal="left" vertical="top" shrinkToFit="1"/>
    </xf>
    <xf numFmtId="0" fontId="20" fillId="0" borderId="4" xfId="6" applyFont="1" applyBorder="1" applyAlignment="1">
      <alignment vertical="top" wrapText="1"/>
    </xf>
    <xf numFmtId="0" fontId="20" fillId="0" borderId="2" xfId="6" applyFont="1" applyBorder="1" applyAlignment="1">
      <alignment vertical="top" wrapText="1"/>
    </xf>
    <xf numFmtId="0" fontId="25" fillId="0" borderId="0" xfId="6" applyFont="1" applyAlignment="1">
      <alignment wrapText="1"/>
    </xf>
    <xf numFmtId="0" fontId="16" fillId="0" borderId="0" xfId="6" applyAlignment="1">
      <alignment vertical="top" wrapText="1"/>
    </xf>
    <xf numFmtId="166" fontId="19" fillId="0" borderId="4" xfId="6" applyNumberFormat="1" applyFont="1" applyBorder="1" applyAlignment="1">
      <alignment vertical="top" shrinkToFit="1"/>
    </xf>
    <xf numFmtId="166" fontId="19" fillId="0" borderId="2" xfId="6" applyNumberFormat="1" applyFont="1" applyBorder="1" applyAlignment="1">
      <alignment vertical="top" shrinkToFit="1"/>
    </xf>
    <xf numFmtId="0" fontId="16" fillId="0" borderId="4" xfId="6" applyBorder="1" applyAlignment="1">
      <alignment vertical="top" wrapText="1"/>
    </xf>
    <xf numFmtId="0" fontId="16" fillId="0" borderId="3" xfId="6" applyBorder="1" applyAlignment="1">
      <alignment vertical="top" wrapText="1"/>
    </xf>
    <xf numFmtId="0" fontId="16" fillId="0" borderId="2" xfId="6" applyBorder="1" applyAlignment="1">
      <alignment vertical="top" wrapText="1"/>
    </xf>
    <xf numFmtId="0" fontId="20" fillId="0" borderId="3" xfId="6" applyFont="1" applyBorder="1" applyAlignment="1">
      <alignment vertical="top" wrapText="1"/>
    </xf>
    <xf numFmtId="166" fontId="19" fillId="0" borderId="3" xfId="6" applyNumberFormat="1" applyFont="1" applyBorder="1" applyAlignment="1">
      <alignment vertical="top" shrinkToFit="1"/>
    </xf>
    <xf numFmtId="0" fontId="16" fillId="0" borderId="4" xfId="6" applyBorder="1" applyAlignment="1">
      <alignment wrapText="1"/>
    </xf>
    <xf numFmtId="0" fontId="16" fillId="0" borderId="2" xfId="6" applyBorder="1" applyAlignment="1">
      <alignment wrapText="1"/>
    </xf>
    <xf numFmtId="0" fontId="22" fillId="0" borderId="0" xfId="6" applyFont="1" applyAlignment="1">
      <alignment vertical="top" wrapText="1"/>
    </xf>
    <xf numFmtId="0" fontId="16" fillId="0" borderId="4" xfId="6" applyBorder="1" applyAlignment="1">
      <alignment vertical="center" wrapText="1"/>
    </xf>
    <xf numFmtId="0" fontId="16" fillId="0" borderId="2" xfId="6" applyBorder="1" applyAlignment="1">
      <alignment vertical="center" wrapText="1"/>
    </xf>
    <xf numFmtId="0" fontId="16" fillId="0" borderId="3" xfId="6" applyBorder="1" applyAlignment="1">
      <alignment vertical="center" wrapText="1"/>
    </xf>
    <xf numFmtId="0" fontId="16" fillId="0" borderId="10" xfId="6" applyBorder="1" applyAlignment="1">
      <alignment wrapText="1"/>
    </xf>
    <xf numFmtId="0" fontId="16" fillId="0" borderId="9" xfId="6" applyBorder="1" applyAlignment="1">
      <alignment wrapText="1"/>
    </xf>
    <xf numFmtId="1" fontId="19" fillId="0" borderId="4" xfId="6" applyNumberFormat="1" applyFont="1" applyBorder="1" applyAlignment="1">
      <alignment vertical="top" shrinkToFit="1"/>
    </xf>
    <xf numFmtId="1" fontId="19" fillId="0" borderId="3" xfId="6" applyNumberFormat="1" applyFont="1" applyBorder="1" applyAlignment="1">
      <alignment vertical="top" shrinkToFit="1"/>
    </xf>
    <xf numFmtId="1" fontId="19" fillId="0" borderId="2" xfId="6" applyNumberFormat="1" applyFont="1" applyBorder="1" applyAlignment="1">
      <alignment vertical="top" shrinkToFit="1"/>
    </xf>
    <xf numFmtId="0" fontId="16" fillId="0" borderId="0" xfId="6" applyAlignment="1">
      <alignment wrapText="1"/>
    </xf>
    <xf numFmtId="0" fontId="20" fillId="0" borderId="10" xfId="6" applyFont="1" applyBorder="1" applyAlignment="1">
      <alignment vertical="top" wrapText="1"/>
    </xf>
    <xf numFmtId="0" fontId="20" fillId="0" borderId="0" xfId="6" applyFont="1" applyAlignment="1">
      <alignment vertical="top" wrapText="1"/>
    </xf>
    <xf numFmtId="0" fontId="20" fillId="0" borderId="9" xfId="6" applyFont="1" applyBorder="1" applyAlignment="1">
      <alignment vertical="top" wrapText="1"/>
    </xf>
    <xf numFmtId="0" fontId="20" fillId="0" borderId="13" xfId="6" applyFont="1" applyBorder="1" applyAlignment="1">
      <alignment vertical="top" wrapText="1"/>
    </xf>
    <xf numFmtId="0" fontId="20" fillId="0" borderId="11" xfId="6" applyFont="1" applyBorder="1" applyAlignment="1">
      <alignment vertical="top" wrapText="1"/>
    </xf>
    <xf numFmtId="0" fontId="20" fillId="0" borderId="12" xfId="6" applyFont="1" applyBorder="1" applyAlignment="1">
      <alignment vertical="top" wrapText="1"/>
    </xf>
    <xf numFmtId="0" fontId="16" fillId="0" borderId="13" xfId="6" applyBorder="1" applyAlignment="1">
      <alignment vertical="top" wrapText="1"/>
    </xf>
    <xf numFmtId="0" fontId="16" fillId="0" borderId="11" xfId="6" applyBorder="1" applyAlignment="1">
      <alignment vertical="top" wrapText="1"/>
    </xf>
    <xf numFmtId="0" fontId="16" fillId="0" borderId="10" xfId="6" applyBorder="1" applyAlignment="1">
      <alignment vertical="top" wrapText="1"/>
    </xf>
    <xf numFmtId="0" fontId="16" fillId="0" borderId="9" xfId="6" applyBorder="1" applyAlignment="1">
      <alignment vertical="top" wrapText="1"/>
    </xf>
    <xf numFmtId="0" fontId="16" fillId="0" borderId="8" xfId="6" applyBorder="1" applyAlignment="1">
      <alignment vertical="top" wrapText="1"/>
    </xf>
    <xf numFmtId="0" fontId="16" fillId="0" borderId="6" xfId="6" applyBorder="1" applyAlignment="1">
      <alignment vertical="top" wrapText="1"/>
    </xf>
    <xf numFmtId="0" fontId="16" fillId="0" borderId="16" xfId="6" applyBorder="1" applyAlignment="1">
      <alignment vertical="top" wrapText="1"/>
    </xf>
    <xf numFmtId="0" fontId="16" fillId="0" borderId="15" xfId="6" applyBorder="1" applyAlignment="1">
      <alignment vertical="top" wrapText="1"/>
    </xf>
    <xf numFmtId="0" fontId="16" fillId="0" borderId="14" xfId="6" applyBorder="1" applyAlignment="1">
      <alignment vertical="top" wrapText="1"/>
    </xf>
    <xf numFmtId="166" fontId="19" fillId="0" borderId="13" xfId="6" applyNumberFormat="1" applyFont="1" applyBorder="1" applyAlignment="1">
      <alignment vertical="top" shrinkToFit="1"/>
    </xf>
    <xf numFmtId="0" fontId="16" fillId="0" borderId="10" xfId="6" applyBorder="1" applyAlignment="1">
      <alignment vertical="center" wrapText="1"/>
    </xf>
    <xf numFmtId="0" fontId="16" fillId="0" borderId="9" xfId="6" applyBorder="1" applyAlignment="1">
      <alignment vertical="center" wrapText="1"/>
    </xf>
    <xf numFmtId="0" fontId="16" fillId="0" borderId="0" xfId="6" applyAlignment="1">
      <alignment vertical="center" wrapText="1"/>
    </xf>
    <xf numFmtId="0" fontId="20" fillId="0" borderId="8" xfId="6" applyFont="1" applyBorder="1" applyAlignment="1">
      <alignment vertical="top" wrapText="1"/>
    </xf>
    <xf numFmtId="0" fontId="20" fillId="0" borderId="7" xfId="6" applyFont="1" applyBorder="1" applyAlignment="1">
      <alignment vertical="top" wrapText="1"/>
    </xf>
    <xf numFmtId="0" fontId="20" fillId="0" borderId="6" xfId="6" applyFont="1" applyBorder="1" applyAlignment="1">
      <alignment vertical="top" wrapText="1"/>
    </xf>
    <xf numFmtId="0" fontId="16" fillId="0" borderId="8" xfId="6" applyBorder="1" applyAlignment="1">
      <alignment wrapText="1"/>
    </xf>
    <xf numFmtId="0" fontId="16" fillId="0" borderId="6" xfId="6" applyBorder="1" applyAlignment="1">
      <alignment wrapText="1"/>
    </xf>
    <xf numFmtId="0" fontId="16" fillId="0" borderId="7" xfId="6" applyBorder="1" applyAlignment="1">
      <alignment wrapText="1"/>
    </xf>
    <xf numFmtId="0" fontId="16" fillId="0" borderId="13" xfId="6" applyBorder="1" applyAlignment="1">
      <alignment wrapText="1"/>
    </xf>
    <xf numFmtId="167" fontId="19" fillId="0" borderId="4" xfId="6" applyNumberFormat="1" applyFont="1" applyBorder="1" applyAlignment="1">
      <alignment vertical="top" shrinkToFit="1"/>
    </xf>
    <xf numFmtId="0" fontId="16" fillId="0" borderId="3" xfId="6" applyBorder="1" applyAlignment="1">
      <alignment wrapText="1"/>
    </xf>
    <xf numFmtId="0" fontId="2" fillId="0" borderId="0" xfId="0" applyFont="1" applyAlignment="1">
      <alignment horizontal="center" vertical="center"/>
    </xf>
    <xf numFmtId="0" fontId="2" fillId="6" borderId="0" xfId="0" applyFont="1" applyFill="1"/>
    <xf numFmtId="0" fontId="2" fillId="0" borderId="0" xfId="0" applyFont="1" applyAlignment="1">
      <alignment horizontal="center" wrapText="1"/>
    </xf>
    <xf numFmtId="0" fontId="5" fillId="3" borderId="0" xfId="0" applyFont="1" applyFill="1" applyAlignment="1">
      <alignment horizontal="center" wrapText="1"/>
    </xf>
    <xf numFmtId="0" fontId="14" fillId="0" borderId="0" xfId="5" applyBorder="1"/>
    <xf numFmtId="0" fontId="2" fillId="0" borderId="1" xfId="0" applyFont="1" applyBorder="1"/>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2" fillId="0" borderId="1" xfId="0" applyFont="1" applyBorder="1" applyAlignment="1">
      <alignment vertical="center" wrapText="1"/>
    </xf>
    <xf numFmtId="0" fontId="10" fillId="0" borderId="1" xfId="0" applyFont="1" applyBorder="1" applyAlignment="1">
      <alignment vertical="center" wrapText="1"/>
    </xf>
    <xf numFmtId="0" fontId="10" fillId="0" borderId="1" xfId="0" applyFont="1" applyBorder="1" applyAlignment="1">
      <alignment horizontal="left" vertical="top" wrapText="1"/>
    </xf>
    <xf numFmtId="0" fontId="2" fillId="0" borderId="1" xfId="0" applyFont="1" applyBorder="1" applyAlignment="1">
      <alignment horizontal="center" wrapText="1"/>
    </xf>
    <xf numFmtId="0" fontId="10" fillId="0" borderId="1" xfId="0" applyFont="1" applyBorder="1" applyAlignment="1">
      <alignment horizontal="right" vertical="center" wrapText="1"/>
    </xf>
    <xf numFmtId="0" fontId="11" fillId="6" borderId="1" xfId="1" applyNumberFormat="1" applyFont="1" applyFill="1" applyBorder="1" applyAlignment="1">
      <alignment horizontal="right" vertical="center" wrapText="1"/>
    </xf>
    <xf numFmtId="0" fontId="10" fillId="6" borderId="1" xfId="1" applyNumberFormat="1" applyFont="1" applyFill="1" applyBorder="1" applyAlignment="1">
      <alignment horizontal="right" vertical="center" wrapText="1"/>
    </xf>
    <xf numFmtId="0" fontId="2" fillId="0" borderId="1" xfId="0" applyFont="1" applyBorder="1" applyAlignment="1">
      <alignment wrapText="1"/>
    </xf>
    <xf numFmtId="10" fontId="10" fillId="0" borderId="1" xfId="0" applyNumberFormat="1" applyFont="1" applyBorder="1" applyAlignment="1">
      <alignment horizontal="right" vertical="center" wrapText="1"/>
    </xf>
    <xf numFmtId="164" fontId="10" fillId="0" borderId="1" xfId="1" applyNumberFormat="1" applyFont="1" applyBorder="1" applyAlignment="1">
      <alignment horizontal="right" vertical="center" wrapText="1"/>
    </xf>
    <xf numFmtId="164" fontId="10" fillId="0" borderId="1" xfId="1" applyNumberFormat="1" applyFont="1" applyBorder="1" applyAlignment="1">
      <alignment vertical="center" wrapText="1"/>
    </xf>
    <xf numFmtId="0" fontId="2" fillId="0" borderId="1" xfId="0" applyFont="1" applyBorder="1" applyAlignment="1">
      <alignment horizontal="left" vertical="center" wrapText="1"/>
    </xf>
    <xf numFmtId="0" fontId="2" fillId="6" borderId="1" xfId="0" applyFont="1" applyFill="1" applyBorder="1"/>
    <xf numFmtId="14" fontId="0" fillId="0" borderId="0" xfId="0" applyNumberFormat="1"/>
    <xf numFmtId="0" fontId="0" fillId="4" borderId="0" xfId="0" applyFill="1"/>
    <xf numFmtId="0" fontId="13" fillId="4" borderId="0" xfId="4" applyFill="1"/>
    <xf numFmtId="0" fontId="3" fillId="3" borderId="0" xfId="0" applyFont="1" applyFill="1" applyAlignment="1">
      <alignment vertical="center" wrapText="1"/>
    </xf>
    <xf numFmtId="0" fontId="5" fillId="3" borderId="0" xfId="0" applyFont="1" applyFill="1" applyAlignment="1">
      <alignment wrapText="1"/>
    </xf>
    <xf numFmtId="0" fontId="30" fillId="6" borderId="1" xfId="0" applyFont="1" applyFill="1" applyBorder="1" applyAlignment="1">
      <alignment horizontal="center" vertical="center" wrapText="1"/>
    </xf>
    <xf numFmtId="0" fontId="31" fillId="0" borderId="0" xfId="0" applyFont="1"/>
    <xf numFmtId="0" fontId="32" fillId="0" borderId="0" xfId="0" applyFont="1"/>
    <xf numFmtId="0" fontId="33" fillId="0" borderId="0" xfId="0" applyFont="1"/>
    <xf numFmtId="0" fontId="34" fillId="0" borderId="0" xfId="0" applyFont="1"/>
    <xf numFmtId="0" fontId="13" fillId="7" borderId="0" xfId="4" applyFill="1"/>
    <xf numFmtId="0" fontId="5" fillId="7" borderId="0" xfId="0" applyFont="1" applyFill="1" applyAlignment="1">
      <alignment wrapText="1"/>
    </xf>
    <xf numFmtId="0" fontId="3" fillId="7" borderId="1" xfId="0" applyFont="1" applyFill="1" applyBorder="1" applyAlignment="1">
      <alignment horizontal="center" vertical="center" wrapText="1"/>
    </xf>
    <xf numFmtId="0" fontId="2" fillId="7" borderId="1" xfId="0" applyFont="1" applyFill="1" applyBorder="1" applyAlignment="1">
      <alignment wrapText="1"/>
    </xf>
    <xf numFmtId="0" fontId="13" fillId="7" borderId="1" xfId="4" applyFill="1" applyBorder="1"/>
    <xf numFmtId="0" fontId="35" fillId="8" borderId="1" xfId="0" applyFont="1" applyFill="1" applyBorder="1" applyAlignment="1">
      <alignment horizontal="center" vertical="center" wrapText="1"/>
    </xf>
    <xf numFmtId="0" fontId="36" fillId="8" borderId="1" xfId="0" quotePrefix="1" applyFont="1" applyFill="1" applyBorder="1" applyAlignment="1">
      <alignment horizontal="center" vertical="center" wrapText="1"/>
    </xf>
    <xf numFmtId="2" fontId="35" fillId="9" borderId="1" xfId="0" applyNumberFormat="1" applyFont="1" applyFill="1" applyBorder="1" applyAlignment="1">
      <alignment horizontal="center" vertical="center" wrapText="1"/>
    </xf>
    <xf numFmtId="168" fontId="35" fillId="9" borderId="1" xfId="0" applyNumberFormat="1" applyFont="1" applyFill="1" applyBorder="1" applyAlignment="1">
      <alignment horizontal="center" vertical="center" wrapText="1"/>
    </xf>
    <xf numFmtId="2" fontId="37" fillId="9" borderId="1" xfId="0" applyNumberFormat="1" applyFont="1" applyFill="1" applyBorder="1" applyAlignment="1">
      <alignment horizontal="center" vertical="center" wrapText="1"/>
    </xf>
    <xf numFmtId="2" fontId="35" fillId="9" borderId="19" xfId="0" applyNumberFormat="1" applyFont="1" applyFill="1" applyBorder="1" applyAlignment="1">
      <alignment horizontal="center" vertical="center" wrapText="1"/>
    </xf>
    <xf numFmtId="0" fontId="38" fillId="0" borderId="0" xfId="0" applyFont="1" applyAlignment="1">
      <alignment horizontal="center" vertical="center" wrapText="1"/>
    </xf>
    <xf numFmtId="0" fontId="39" fillId="6" borderId="1" xfId="1" applyNumberFormat="1" applyFont="1" applyFill="1" applyBorder="1" applyAlignment="1">
      <alignment horizontal="right" vertical="center" wrapText="1"/>
    </xf>
    <xf numFmtId="2" fontId="35" fillId="9" borderId="17" xfId="0" applyNumberFormat="1" applyFont="1" applyFill="1" applyBorder="1" applyAlignment="1">
      <alignment vertical="center" wrapText="1"/>
    </xf>
    <xf numFmtId="2" fontId="35" fillId="9" borderId="18" xfId="0" applyNumberFormat="1" applyFont="1" applyFill="1" applyBorder="1" applyAlignment="1">
      <alignment vertical="center" wrapText="1"/>
    </xf>
    <xf numFmtId="0" fontId="2" fillId="10" borderId="0" xfId="0" applyFont="1" applyFill="1" applyAlignment="1">
      <alignment horizontal="center" vertical="center" wrapText="1"/>
    </xf>
    <xf numFmtId="168" fontId="3" fillId="0" borderId="1" xfId="0" applyNumberFormat="1" applyFont="1" applyBorder="1" applyAlignment="1">
      <alignment horizontal="center" vertical="center" wrapText="1"/>
    </xf>
    <xf numFmtId="168" fontId="2" fillId="0" borderId="0" xfId="0" applyNumberFormat="1" applyFont="1" applyAlignment="1">
      <alignment horizontal="center"/>
    </xf>
    <xf numFmtId="0" fontId="2" fillId="0" borderId="0" xfId="0" applyFont="1" applyAlignment="1">
      <alignment horizontal="right" wrapText="1"/>
    </xf>
    <xf numFmtId="0" fontId="14" fillId="4" borderId="0" xfId="5" applyFill="1"/>
    <xf numFmtId="164" fontId="10" fillId="0" borderId="1" xfId="1" applyNumberFormat="1" applyFont="1" applyFill="1" applyBorder="1" applyAlignment="1">
      <alignment horizontal="right" vertical="center" wrapText="1"/>
    </xf>
    <xf numFmtId="0" fontId="3" fillId="11" borderId="1" xfId="0" applyFont="1" applyFill="1" applyBorder="1" applyAlignment="1">
      <alignment horizontal="right" vertical="center" wrapText="1"/>
    </xf>
    <xf numFmtId="0" fontId="3" fillId="11" borderId="1" xfId="0" applyFont="1" applyFill="1" applyBorder="1" applyAlignment="1">
      <alignment horizontal="center" vertical="center" wrapText="1"/>
    </xf>
    <xf numFmtId="0" fontId="2" fillId="11" borderId="1" xfId="0" applyFont="1" applyFill="1" applyBorder="1" applyAlignment="1">
      <alignment horizontal="right" wrapText="1"/>
    </xf>
    <xf numFmtId="0" fontId="2" fillId="11" borderId="1" xfId="0" applyFont="1" applyFill="1" applyBorder="1" applyAlignment="1">
      <alignment horizontal="center" wrapText="1"/>
    </xf>
    <xf numFmtId="9" fontId="2" fillId="11" borderId="1" xfId="0" applyNumberFormat="1" applyFont="1" applyFill="1" applyBorder="1" applyAlignment="1">
      <alignment horizontal="center" wrapText="1"/>
    </xf>
    <xf numFmtId="0" fontId="2" fillId="11" borderId="1" xfId="0" applyFont="1" applyFill="1" applyBorder="1" applyAlignment="1">
      <alignment wrapText="1"/>
    </xf>
    <xf numFmtId="9" fontId="2" fillId="11" borderId="1" xfId="0" applyNumberFormat="1" applyFont="1" applyFill="1" applyBorder="1" applyAlignment="1">
      <alignment wrapText="1"/>
    </xf>
    <xf numFmtId="0" fontId="2" fillId="11" borderId="0" xfId="0" applyFont="1" applyFill="1" applyAlignment="1">
      <alignment horizontal="right" wrapText="1"/>
    </xf>
    <xf numFmtId="0" fontId="2" fillId="11" borderId="0" xfId="0" applyFont="1" applyFill="1" applyAlignment="1">
      <alignment wrapText="1"/>
    </xf>
    <xf numFmtId="9" fontId="2" fillId="11" borderId="0" xfId="0" applyNumberFormat="1" applyFont="1" applyFill="1" applyAlignment="1">
      <alignment wrapText="1"/>
    </xf>
    <xf numFmtId="0" fontId="9" fillId="0" borderId="20" xfId="0" applyFont="1" applyBorder="1" applyAlignment="1">
      <alignment vertical="center" wrapText="1"/>
    </xf>
    <xf numFmtId="0" fontId="9" fillId="0" borderId="21" xfId="0" applyFont="1" applyBorder="1" applyAlignment="1">
      <alignment vertical="center" wrapText="1"/>
    </xf>
    <xf numFmtId="0" fontId="9" fillId="0" borderId="22" xfId="0" applyFont="1" applyBorder="1" applyAlignment="1">
      <alignment vertical="center" wrapText="1"/>
    </xf>
    <xf numFmtId="0" fontId="9" fillId="0" borderId="23" xfId="0" applyFont="1" applyBorder="1" applyAlignment="1">
      <alignment vertical="center" wrapText="1"/>
    </xf>
    <xf numFmtId="0" fontId="10" fillId="0" borderId="0" xfId="0" applyFont="1"/>
    <xf numFmtId="0" fontId="10" fillId="0" borderId="0" xfId="0" applyFont="1" applyAlignment="1">
      <alignment wrapText="1"/>
    </xf>
    <xf numFmtId="0" fontId="9" fillId="4" borderId="22" xfId="0" applyFont="1" applyFill="1" applyBorder="1" applyAlignment="1">
      <alignment vertical="center" wrapText="1"/>
    </xf>
    <xf numFmtId="0" fontId="9" fillId="4" borderId="23" xfId="0" applyFont="1" applyFill="1" applyBorder="1" applyAlignment="1">
      <alignment vertical="center" wrapText="1"/>
    </xf>
    <xf numFmtId="0" fontId="10" fillId="0" borderId="0" xfId="0" applyFont="1" applyAlignment="1">
      <alignment horizontal="center" vertical="center" wrapText="1"/>
    </xf>
    <xf numFmtId="0" fontId="41" fillId="0" borderId="4" xfId="0" applyFont="1" applyBorder="1" applyAlignment="1">
      <alignment vertical="top" wrapText="1"/>
    </xf>
    <xf numFmtId="0" fontId="41" fillId="0" borderId="13" xfId="0" applyFont="1" applyBorder="1" applyAlignment="1">
      <alignment vertical="top" wrapText="1"/>
    </xf>
    <xf numFmtId="0" fontId="10" fillId="0" borderId="4" xfId="0" applyFont="1" applyBorder="1" applyAlignment="1">
      <alignment vertical="top" wrapText="1"/>
    </xf>
    <xf numFmtId="0" fontId="10" fillId="0" borderId="0" xfId="0" applyFont="1" applyAlignment="1">
      <alignment horizontal="left" vertical="center" wrapText="1"/>
    </xf>
    <xf numFmtId="0" fontId="10" fillId="0" borderId="0" xfId="0" applyFont="1" applyAlignment="1">
      <alignment vertical="center" wrapText="1"/>
    </xf>
    <xf numFmtId="0" fontId="10" fillId="0" borderId="0" xfId="0" applyFont="1" applyAlignment="1">
      <alignment horizontal="center" vertical="center"/>
    </xf>
    <xf numFmtId="0" fontId="10" fillId="4" borderId="0" xfId="0" applyFont="1" applyFill="1"/>
    <xf numFmtId="0" fontId="41" fillId="0" borderId="3" xfId="0" applyFont="1" applyBorder="1" applyAlignment="1">
      <alignment vertical="top" wrapText="1"/>
    </xf>
    <xf numFmtId="0" fontId="10" fillId="0" borderId="3" xfId="0" applyFont="1" applyBorder="1" applyAlignment="1">
      <alignment vertical="top" wrapText="1"/>
    </xf>
    <xf numFmtId="14" fontId="10" fillId="0" borderId="0" xfId="0" quotePrefix="1" applyNumberFormat="1" applyFont="1"/>
    <xf numFmtId="170" fontId="42" fillId="0" borderId="4" xfId="0" applyNumberFormat="1" applyFont="1" applyBorder="1" applyAlignment="1">
      <alignment vertical="top" shrinkToFit="1"/>
    </xf>
    <xf numFmtId="0" fontId="43" fillId="0" borderId="0" xfId="0" applyFont="1" applyAlignment="1">
      <alignment horizontal="left" vertical="top" wrapText="1"/>
    </xf>
    <xf numFmtId="0" fontId="44" fillId="0" borderId="1" xfId="0" applyFont="1" applyBorder="1" applyAlignment="1">
      <alignment horizontal="left" vertical="top" wrapText="1"/>
    </xf>
    <xf numFmtId="0" fontId="13" fillId="12" borderId="0" xfId="4" applyFill="1"/>
    <xf numFmtId="0" fontId="46" fillId="0" borderId="0" xfId="0" applyFont="1"/>
    <xf numFmtId="0" fontId="40" fillId="0" borderId="0" xfId="4" applyFont="1"/>
    <xf numFmtId="0" fontId="14" fillId="0" borderId="0" xfId="5" applyFill="1"/>
    <xf numFmtId="14" fontId="13" fillId="0" borderId="0" xfId="4" applyNumberFormat="1"/>
    <xf numFmtId="0" fontId="24" fillId="0" borderId="0" xfId="6" applyFont="1" applyAlignment="1">
      <alignment wrapText="1"/>
    </xf>
    <xf numFmtId="0" fontId="47" fillId="0" borderId="0" xfId="0" applyFont="1"/>
    <xf numFmtId="0" fontId="48" fillId="0" borderId="0" xfId="0" applyFont="1"/>
    <xf numFmtId="0" fontId="45" fillId="0" borderId="0" xfId="0" applyFont="1" applyAlignment="1">
      <alignment horizontal="center" vertical="top" wrapText="1"/>
    </xf>
    <xf numFmtId="0" fontId="45" fillId="0" borderId="0" xfId="0" applyFont="1" applyAlignment="1">
      <alignment vertical="top" wrapText="1"/>
    </xf>
    <xf numFmtId="0" fontId="50" fillId="0" borderId="1" xfId="0" applyFont="1" applyBorder="1" applyAlignment="1">
      <alignment vertical="top" wrapText="1"/>
    </xf>
    <xf numFmtId="0" fontId="50" fillId="0" borderId="1" xfId="0" applyFont="1" applyBorder="1" applyAlignment="1">
      <alignment horizontal="center" vertical="top" wrapText="1"/>
    </xf>
    <xf numFmtId="14" fontId="50" fillId="0" borderId="1" xfId="0" quotePrefix="1" applyNumberFormat="1" applyFont="1" applyBorder="1" applyAlignment="1">
      <alignment horizontal="center" vertical="top" wrapText="1"/>
    </xf>
    <xf numFmtId="0" fontId="50" fillId="0" borderId="1" xfId="0" applyFont="1" applyBorder="1" applyAlignment="1">
      <alignment vertical="top"/>
    </xf>
    <xf numFmtId="0" fontId="50" fillId="0" borderId="1" xfId="0" applyFont="1" applyBorder="1" applyAlignment="1">
      <alignment horizontal="center" vertical="top"/>
    </xf>
    <xf numFmtId="14" fontId="50" fillId="0" borderId="1" xfId="0" quotePrefix="1" applyNumberFormat="1" applyFont="1" applyBorder="1" applyAlignment="1">
      <alignment horizontal="center" vertical="top"/>
    </xf>
    <xf numFmtId="0" fontId="50" fillId="0" borderId="1" xfId="5" applyFont="1" applyFill="1" applyBorder="1" applyAlignment="1">
      <alignment vertical="top" wrapText="1"/>
    </xf>
    <xf numFmtId="0" fontId="53" fillId="0" borderId="1" xfId="0" applyFont="1" applyBorder="1" applyAlignment="1">
      <alignment horizontal="center" vertical="center" wrapText="1"/>
    </xf>
    <xf numFmtId="0" fontId="53" fillId="0" borderId="1" xfId="0" applyFont="1" applyBorder="1" applyAlignment="1">
      <alignment vertical="center" wrapText="1"/>
    </xf>
    <xf numFmtId="0" fontId="49" fillId="0" borderId="1" xfId="0" applyFont="1" applyBorder="1"/>
    <xf numFmtId="0" fontId="50" fillId="0" borderId="1" xfId="0" applyFont="1" applyBorder="1"/>
    <xf numFmtId="0" fontId="2" fillId="14" borderId="0" xfId="0" applyFont="1" applyFill="1" applyAlignment="1">
      <alignment horizontal="left" vertical="center" wrapText="1"/>
    </xf>
    <xf numFmtId="0" fontId="2" fillId="15" borderId="0" xfId="0" applyFont="1" applyFill="1" applyAlignment="1">
      <alignment horizontal="center" vertical="center"/>
    </xf>
    <xf numFmtId="0" fontId="3" fillId="15" borderId="1" xfId="0" applyFont="1" applyFill="1" applyBorder="1" applyAlignment="1">
      <alignment horizontal="center" vertical="center" wrapText="1"/>
    </xf>
    <xf numFmtId="0" fontId="2" fillId="15" borderId="1" xfId="0" applyFont="1" applyFill="1" applyBorder="1" applyAlignment="1">
      <alignment horizontal="center" vertical="center"/>
    </xf>
    <xf numFmtId="0" fontId="2" fillId="15" borderId="0" xfId="0" applyFont="1" applyFill="1" applyAlignment="1">
      <alignment horizontal="left" vertical="center" wrapText="1"/>
    </xf>
    <xf numFmtId="0" fontId="43" fillId="15" borderId="0" xfId="0" applyFont="1" applyFill="1" applyAlignment="1">
      <alignment horizontal="left" vertical="top" wrapText="1"/>
    </xf>
    <xf numFmtId="0" fontId="2" fillId="15" borderId="0" xfId="0" applyFont="1" applyFill="1"/>
    <xf numFmtId="0" fontId="2" fillId="15" borderId="0" xfId="0" applyFont="1" applyFill="1" applyAlignment="1">
      <alignment horizontal="right" wrapText="1"/>
    </xf>
    <xf numFmtId="0" fontId="2" fillId="15" borderId="0" xfId="0" applyFont="1" applyFill="1" applyAlignment="1">
      <alignment wrapText="1"/>
    </xf>
    <xf numFmtId="0" fontId="2" fillId="15" borderId="0" xfId="0" applyFont="1" applyFill="1" applyAlignment="1">
      <alignment horizontal="center" wrapText="1"/>
    </xf>
    <xf numFmtId="168" fontId="2" fillId="15" borderId="0" xfId="0" applyNumberFormat="1" applyFont="1" applyFill="1" applyAlignment="1">
      <alignment horizontal="center"/>
    </xf>
    <xf numFmtId="0" fontId="2" fillId="15" borderId="0" xfId="0" applyFont="1" applyFill="1" applyAlignment="1">
      <alignment horizontal="center"/>
    </xf>
    <xf numFmtId="0" fontId="2" fillId="14" borderId="24" xfId="0" applyFont="1" applyFill="1" applyBorder="1" applyAlignment="1">
      <alignment vertical="top" wrapText="1"/>
    </xf>
    <xf numFmtId="0" fontId="2" fillId="15" borderId="24" xfId="0" applyFont="1" applyFill="1" applyBorder="1" applyAlignment="1">
      <alignment vertical="top" wrapText="1"/>
    </xf>
    <xf numFmtId="14" fontId="13" fillId="13" borderId="0" xfId="4" applyNumberFormat="1" applyFill="1" applyAlignment="1">
      <alignment horizontal="left" vertical="top"/>
    </xf>
    <xf numFmtId="0" fontId="13" fillId="13" borderId="0" xfId="4" applyFill="1" applyAlignment="1">
      <alignment horizontal="left" vertical="top"/>
    </xf>
    <xf numFmtId="0" fontId="3" fillId="0" borderId="1" xfId="0" applyFont="1" applyBorder="1" applyAlignment="1">
      <alignment horizontal="right" vertical="center" wrapText="1"/>
    </xf>
    <xf numFmtId="0" fontId="2" fillId="0" borderId="1" xfId="0" applyFont="1" applyBorder="1" applyAlignment="1">
      <alignment horizontal="right" wrapText="1"/>
    </xf>
    <xf numFmtId="9" fontId="2" fillId="0" borderId="1" xfId="0" applyNumberFormat="1" applyFont="1" applyBorder="1" applyAlignment="1">
      <alignment wrapText="1"/>
    </xf>
    <xf numFmtId="0" fontId="3" fillId="3" borderId="17" xfId="0" applyFont="1" applyFill="1" applyBorder="1" applyAlignment="1">
      <alignment horizontal="center" vertical="center" wrapText="1"/>
    </xf>
    <xf numFmtId="0" fontId="3" fillId="3" borderId="19" xfId="0" applyFont="1" applyFill="1" applyBorder="1" applyAlignment="1">
      <alignment horizontal="center" vertical="center" wrapText="1"/>
    </xf>
    <xf numFmtId="168" fontId="2" fillId="6" borderId="0" xfId="0" applyNumberFormat="1" applyFont="1" applyFill="1" applyAlignment="1">
      <alignment horizontal="center"/>
    </xf>
    <xf numFmtId="0" fontId="3" fillId="17" borderId="17" xfId="0" applyFont="1" applyFill="1" applyBorder="1" applyAlignment="1">
      <alignment horizontal="center" vertical="center" wrapText="1"/>
    </xf>
    <xf numFmtId="0" fontId="3" fillId="17" borderId="18"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168" fontId="3" fillId="0" borderId="32" xfId="0" applyNumberFormat="1" applyFont="1" applyBorder="1" applyAlignment="1">
      <alignment horizontal="center" vertical="center" wrapText="1"/>
    </xf>
    <xf numFmtId="0" fontId="5" fillId="16" borderId="34" xfId="0" applyFont="1" applyFill="1" applyBorder="1" applyAlignment="1">
      <alignment wrapText="1"/>
    </xf>
    <xf numFmtId="0" fontId="3" fillId="16" borderId="35" xfId="0" applyFont="1" applyFill="1" applyBorder="1" applyAlignment="1">
      <alignment horizontal="center" vertical="center" wrapText="1"/>
    </xf>
    <xf numFmtId="0" fontId="5" fillId="7" borderId="34" xfId="0" applyFont="1" applyFill="1" applyBorder="1" applyAlignment="1">
      <alignment wrapText="1"/>
    </xf>
    <xf numFmtId="0" fontId="3" fillId="7" borderId="35" xfId="0" applyFont="1" applyFill="1" applyBorder="1" applyAlignment="1">
      <alignment horizontal="center" vertical="center" wrapText="1"/>
    </xf>
    <xf numFmtId="0" fontId="0" fillId="0" borderId="0" xfId="0" applyAlignment="1">
      <alignment horizontal="left" vertical="top" wrapText="1"/>
    </xf>
    <xf numFmtId="0" fontId="0" fillId="0" borderId="0" xfId="0" applyAlignment="1">
      <alignment vertical="top" wrapText="1"/>
    </xf>
    <xf numFmtId="0" fontId="2" fillId="0" borderId="0" xfId="0" applyFont="1" applyAlignment="1">
      <alignment vertical="top"/>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0" fontId="2" fillId="0" borderId="18" xfId="0" applyFont="1" applyBorder="1" applyAlignment="1">
      <alignment vertical="top" wrapText="1"/>
    </xf>
    <xf numFmtId="0" fontId="5" fillId="18" borderId="36" xfId="0" applyFont="1" applyFill="1" applyBorder="1" applyAlignment="1">
      <alignment horizontal="left" vertical="center" wrapText="1"/>
    </xf>
    <xf numFmtId="0" fontId="2" fillId="0" borderId="1" xfId="5" quotePrefix="1" applyFont="1" applyBorder="1" applyAlignment="1">
      <alignment vertical="top" wrapText="1"/>
    </xf>
    <xf numFmtId="0" fontId="2" fillId="0" borderId="18" xfId="5" quotePrefix="1" applyFont="1" applyBorder="1" applyAlignment="1">
      <alignment vertical="top" wrapText="1"/>
    </xf>
    <xf numFmtId="0" fontId="5" fillId="18" borderId="36" xfId="0" applyFont="1" applyFill="1" applyBorder="1" applyAlignment="1">
      <alignment horizontal="left" vertical="center"/>
    </xf>
    <xf numFmtId="0" fontId="2" fillId="0" borderId="1" xfId="0" quotePrefix="1" applyFont="1" applyBorder="1" applyAlignment="1">
      <alignment vertical="top" wrapText="1"/>
    </xf>
    <xf numFmtId="0" fontId="54" fillId="0" borderId="0" xfId="0" applyFont="1"/>
    <xf numFmtId="0" fontId="0" fillId="19" borderId="0" xfId="0" applyFill="1"/>
    <xf numFmtId="0" fontId="2" fillId="0" borderId="1" xfId="5" quotePrefix="1" applyFont="1" applyBorder="1" applyAlignment="1">
      <alignment horizontal="left" vertical="top" wrapText="1"/>
    </xf>
    <xf numFmtId="0" fontId="2" fillId="11" borderId="0" xfId="0" applyFont="1" applyFill="1" applyAlignment="1">
      <alignment horizontal="left" vertical="top" wrapText="1"/>
    </xf>
    <xf numFmtId="0" fontId="45" fillId="0" borderId="0" xfId="0" applyFont="1"/>
    <xf numFmtId="0" fontId="49" fillId="0" borderId="0" xfId="0" applyFont="1"/>
    <xf numFmtId="49" fontId="50" fillId="0" borderId="1" xfId="0" applyNumberFormat="1" applyFont="1" applyBorder="1" applyAlignment="1">
      <alignment horizontal="center" vertical="top" wrapText="1"/>
    </xf>
    <xf numFmtId="0" fontId="50" fillId="0" borderId="37" xfId="0" applyFont="1" applyBorder="1" applyAlignment="1">
      <alignment vertical="top"/>
    </xf>
    <xf numFmtId="0" fontId="6" fillId="8" borderId="1" xfId="0" applyFont="1" applyFill="1" applyBorder="1" applyAlignment="1">
      <alignment horizontal="center" vertical="center" wrapText="1"/>
    </xf>
    <xf numFmtId="0" fontId="35" fillId="8" borderId="1" xfId="0" quotePrefix="1" applyFont="1" applyFill="1" applyBorder="1" applyAlignment="1">
      <alignment horizontal="center" vertical="center" wrapText="1"/>
    </xf>
    <xf numFmtId="0" fontId="0" fillId="0" borderId="0" xfId="0" applyAlignment="1">
      <alignment horizontal="center" vertical="center"/>
    </xf>
    <xf numFmtId="49" fontId="46" fillId="0" borderId="0" xfId="0" applyNumberFormat="1" applyFont="1"/>
    <xf numFmtId="49" fontId="0" fillId="0" borderId="0" xfId="0" applyNumberFormat="1"/>
    <xf numFmtId="49" fontId="50" fillId="0" borderId="1" xfId="0" applyNumberFormat="1" applyFont="1" applyBorder="1" applyAlignment="1">
      <alignment vertical="top"/>
    </xf>
    <xf numFmtId="49" fontId="53" fillId="0" borderId="1" xfId="0" applyNumberFormat="1" applyFont="1" applyBorder="1" applyAlignment="1">
      <alignment horizontal="center" vertical="center" wrapText="1"/>
    </xf>
    <xf numFmtId="49" fontId="45" fillId="0" borderId="0" xfId="0" applyNumberFormat="1" applyFont="1" applyAlignment="1">
      <alignment horizontal="center" vertical="top" wrapText="1"/>
    </xf>
    <xf numFmtId="49" fontId="50" fillId="0" borderId="1" xfId="0" quotePrefix="1" applyNumberFormat="1" applyFont="1" applyBorder="1" applyAlignment="1">
      <alignment horizontal="center" vertical="top" wrapText="1"/>
    </xf>
    <xf numFmtId="49" fontId="50" fillId="0" borderId="1" xfId="0" applyNumberFormat="1" applyFont="1" applyBorder="1" applyAlignment="1">
      <alignment horizontal="center" vertical="top"/>
    </xf>
    <xf numFmtId="49" fontId="50" fillId="0" borderId="1" xfId="0" quotePrefix="1" applyNumberFormat="1" applyFont="1" applyBorder="1" applyAlignment="1">
      <alignment horizontal="center" vertical="top"/>
    </xf>
    <xf numFmtId="49" fontId="49" fillId="0" borderId="0" xfId="0" applyNumberFormat="1" applyFont="1" applyAlignment="1">
      <alignment horizontal="center" vertical="center"/>
    </xf>
    <xf numFmtId="49" fontId="50" fillId="0" borderId="37" xfId="0" applyNumberFormat="1" applyFont="1" applyBorder="1" applyAlignment="1">
      <alignment horizontal="center" vertical="top"/>
    </xf>
    <xf numFmtId="49" fontId="49" fillId="0" borderId="0" xfId="0" applyNumberFormat="1" applyFont="1"/>
    <xf numFmtId="49" fontId="50" fillId="0" borderId="0" xfId="0" applyNumberFormat="1" applyFont="1" applyAlignment="1">
      <alignment horizontal="center" vertical="top"/>
    </xf>
    <xf numFmtId="49" fontId="2" fillId="15" borderId="0" xfId="0" applyNumberFormat="1" applyFont="1" applyFill="1"/>
    <xf numFmtId="49" fontId="2" fillId="15" borderId="24" xfId="0" applyNumberFormat="1" applyFont="1" applyFill="1" applyBorder="1" applyAlignment="1">
      <alignment vertical="top" wrapText="1"/>
    </xf>
    <xf numFmtId="49" fontId="3" fillId="0" borderId="1" xfId="0" applyNumberFormat="1" applyFont="1" applyBorder="1" applyAlignment="1">
      <alignment horizontal="center" vertical="center" wrapText="1"/>
    </xf>
    <xf numFmtId="49" fontId="2" fillId="0" borderId="0" xfId="0" applyNumberFormat="1" applyFont="1"/>
    <xf numFmtId="0" fontId="5" fillId="3" borderId="1" xfId="0" applyFont="1" applyFill="1" applyBorder="1" applyAlignment="1">
      <alignment horizontal="center" vertical="center" wrapText="1"/>
    </xf>
    <xf numFmtId="0" fontId="2" fillId="6" borderId="0" xfId="0" applyFont="1" applyFill="1" applyAlignment="1">
      <alignment horizontal="left" vertical="top"/>
    </xf>
    <xf numFmtId="0" fontId="10" fillId="6" borderId="1" xfId="1" applyNumberFormat="1" applyFont="1" applyFill="1" applyBorder="1" applyAlignment="1">
      <alignment horizontal="left" vertical="center" wrapText="1"/>
    </xf>
    <xf numFmtId="0" fontId="1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2" fillId="0" borderId="1" xfId="0" applyFont="1" applyBorder="1" applyAlignment="1">
      <alignment horizontal="left" vertical="center"/>
    </xf>
    <xf numFmtId="168" fontId="35" fillId="6" borderId="18" xfId="0" applyNumberFormat="1" applyFont="1" applyFill="1" applyBorder="1" applyAlignment="1">
      <alignment horizontal="left" vertical="center" wrapText="1"/>
    </xf>
    <xf numFmtId="168" fontId="35" fillId="6" borderId="1" xfId="0" applyNumberFormat="1" applyFont="1" applyFill="1" applyBorder="1" applyAlignment="1">
      <alignment horizontal="left" vertical="center" wrapText="1"/>
    </xf>
    <xf numFmtId="169" fontId="35" fillId="6" borderId="1" xfId="0" applyNumberFormat="1" applyFont="1" applyFill="1" applyBorder="1" applyAlignment="1">
      <alignment horizontal="left" vertical="center" wrapText="1"/>
    </xf>
    <xf numFmtId="168" fontId="10" fillId="6" borderId="1" xfId="0" applyNumberFormat="1" applyFont="1" applyFill="1" applyBorder="1" applyAlignment="1">
      <alignment horizontal="left" vertical="center" wrapText="1"/>
    </xf>
    <xf numFmtId="0" fontId="2" fillId="6" borderId="1" xfId="0" applyFont="1" applyFill="1" applyBorder="1" applyAlignment="1">
      <alignment horizontal="left" vertical="center"/>
    </xf>
    <xf numFmtId="168" fontId="2" fillId="6" borderId="1" xfId="0" applyNumberFormat="1" applyFont="1" applyFill="1" applyBorder="1" applyAlignment="1">
      <alignment horizontal="left" vertical="center"/>
    </xf>
    <xf numFmtId="169" fontId="2" fillId="6" borderId="1" xfId="0" applyNumberFormat="1" applyFont="1" applyFill="1" applyBorder="1" applyAlignment="1">
      <alignment horizontal="left" vertical="center"/>
    </xf>
    <xf numFmtId="168" fontId="2" fillId="6" borderId="0" xfId="0" applyNumberFormat="1" applyFont="1" applyFill="1" applyAlignment="1">
      <alignment horizontal="left" vertical="center"/>
    </xf>
    <xf numFmtId="0" fontId="2" fillId="6" borderId="0" xfId="0" applyFont="1" applyFill="1" applyAlignment="1">
      <alignment horizontal="left" vertical="center"/>
    </xf>
    <xf numFmtId="0" fontId="2" fillId="0" borderId="0" xfId="0" applyFont="1" applyAlignment="1">
      <alignment horizontal="left" vertical="center"/>
    </xf>
    <xf numFmtId="0" fontId="12" fillId="6" borderId="19" xfId="0" applyFont="1" applyFill="1" applyBorder="1" applyAlignment="1">
      <alignment horizontal="left" vertical="center" wrapText="1"/>
    </xf>
    <xf numFmtId="168" fontId="12" fillId="6" borderId="18" xfId="0" applyNumberFormat="1" applyFont="1" applyFill="1" applyBorder="1" applyAlignment="1">
      <alignment horizontal="left" vertical="center" wrapText="1"/>
    </xf>
    <xf numFmtId="0" fontId="40" fillId="7" borderId="33" xfId="4" applyFont="1" applyFill="1" applyBorder="1"/>
    <xf numFmtId="0" fontId="40" fillId="7" borderId="34" xfId="4" applyFont="1" applyFill="1" applyBorder="1"/>
    <xf numFmtId="0" fontId="5" fillId="7" borderId="35" xfId="0" applyFont="1" applyFill="1" applyBorder="1" applyAlignment="1">
      <alignment horizontal="left" vertical="center" wrapText="1"/>
    </xf>
    <xf numFmtId="0" fontId="40" fillId="7" borderId="34" xfId="4" applyFont="1" applyFill="1" applyBorder="1" applyAlignment="1">
      <alignment horizontal="left" vertical="center"/>
    </xf>
    <xf numFmtId="0" fontId="40" fillId="16" borderId="33" xfId="4" applyFont="1" applyFill="1" applyBorder="1"/>
    <xf numFmtId="0" fontId="40" fillId="16" borderId="34" xfId="4" applyFont="1" applyFill="1" applyBorder="1"/>
    <xf numFmtId="0" fontId="5" fillId="16" borderId="35" xfId="0" applyFont="1" applyFill="1" applyBorder="1" applyAlignment="1">
      <alignment horizontal="left" vertical="center" wrapText="1"/>
    </xf>
    <xf numFmtId="0" fontId="40" fillId="16" borderId="34" xfId="4" applyFont="1" applyFill="1" applyBorder="1" applyAlignment="1">
      <alignment horizontal="left" vertical="center"/>
    </xf>
    <xf numFmtId="0" fontId="3" fillId="3" borderId="1" xfId="0" applyFont="1" applyFill="1" applyBorder="1" applyAlignment="1">
      <alignment horizontal="left" vertical="center" wrapText="1"/>
    </xf>
    <xf numFmtId="0" fontId="13" fillId="4" borderId="0" xfId="4" applyFill="1" applyAlignment="1">
      <alignment horizontal="left" vertical="top"/>
    </xf>
    <xf numFmtId="0" fontId="3" fillId="3" borderId="37" xfId="0" applyFont="1" applyFill="1" applyBorder="1" applyAlignment="1">
      <alignment vertical="center" wrapText="1"/>
    </xf>
    <xf numFmtId="0" fontId="12" fillId="6" borderId="31" xfId="0" applyFont="1" applyFill="1" applyBorder="1" applyAlignment="1">
      <alignment horizontal="left" vertical="center" wrapText="1"/>
    </xf>
    <xf numFmtId="0" fontId="5" fillId="17" borderId="1" xfId="0" applyFont="1" applyFill="1" applyBorder="1" applyAlignment="1">
      <alignment horizontal="center" vertical="center" wrapText="1"/>
    </xf>
    <xf numFmtId="168" fontId="12" fillId="6" borderId="1" xfId="0" applyNumberFormat="1" applyFont="1" applyFill="1" applyBorder="1" applyAlignment="1">
      <alignment horizontal="left" vertical="center" wrapText="1"/>
    </xf>
    <xf numFmtId="0" fontId="6" fillId="0" borderId="1" xfId="0" applyFont="1" applyBorder="1" applyAlignment="1">
      <alignment horizontal="right" wrapText="1"/>
    </xf>
    <xf numFmtId="0" fontId="6" fillId="0" borderId="1" xfId="0" applyFont="1" applyBorder="1" applyAlignment="1">
      <alignment horizontal="center" wrapText="1"/>
    </xf>
    <xf numFmtId="0" fontId="6" fillId="8" borderId="1" xfId="0" quotePrefix="1" applyFont="1" applyFill="1" applyBorder="1" applyAlignment="1">
      <alignment horizontal="center" vertical="center" wrapText="1"/>
    </xf>
    <xf numFmtId="0" fontId="46" fillId="0" borderId="0" xfId="0" applyFont="1" applyAlignment="1">
      <alignment horizontal="center" vertical="center"/>
    </xf>
    <xf numFmtId="0" fontId="30" fillId="6" borderId="0" xfId="0" applyFont="1" applyFill="1"/>
    <xf numFmtId="0" fontId="2" fillId="8" borderId="1" xfId="0" applyFont="1" applyFill="1" applyBorder="1" applyAlignment="1">
      <alignment horizontal="center" vertical="center" wrapText="1"/>
    </xf>
    <xf numFmtId="0" fontId="2" fillId="8" borderId="1" xfId="0" quotePrefix="1" applyFont="1" applyFill="1" applyBorder="1" applyAlignment="1">
      <alignment horizontal="center" vertical="center" wrapText="1"/>
    </xf>
    <xf numFmtId="0" fontId="2" fillId="0" borderId="1" xfId="0" quotePrefix="1" applyFont="1" applyBorder="1" applyAlignment="1">
      <alignment horizontal="center" vertical="center" wrapText="1"/>
    </xf>
    <xf numFmtId="0" fontId="35" fillId="0" borderId="1" xfId="0" quotePrefix="1" applyFont="1" applyBorder="1" applyAlignment="1">
      <alignment horizontal="center" vertical="center" wrapText="1"/>
    </xf>
    <xf numFmtId="0" fontId="5" fillId="0" borderId="35" xfId="0" applyFont="1" applyBorder="1" applyAlignment="1">
      <alignment horizontal="left" vertical="center" wrapText="1"/>
    </xf>
    <xf numFmtId="0" fontId="12" fillId="0" borderId="19" xfId="0" applyFont="1" applyBorder="1" applyAlignment="1">
      <alignment horizontal="left" vertical="center" wrapText="1"/>
    </xf>
    <xf numFmtId="0" fontId="12" fillId="0" borderId="31" xfId="0" applyFont="1" applyBorder="1" applyAlignment="1">
      <alignment horizontal="left" vertical="center" wrapText="1"/>
    </xf>
    <xf numFmtId="168" fontId="12" fillId="0" borderId="18" xfId="0" applyNumberFormat="1" applyFont="1" applyBorder="1" applyAlignment="1">
      <alignment horizontal="left" vertical="center" wrapText="1"/>
    </xf>
    <xf numFmtId="168" fontId="35" fillId="0" borderId="1" xfId="0" applyNumberFormat="1" applyFont="1" applyBorder="1" applyAlignment="1">
      <alignment horizontal="left" vertical="center" wrapText="1"/>
    </xf>
    <xf numFmtId="0" fontId="10" fillId="0" borderId="1" xfId="1" applyNumberFormat="1" applyFont="1" applyFill="1" applyBorder="1" applyAlignment="1">
      <alignment horizontal="left" vertical="center" wrapText="1"/>
    </xf>
    <xf numFmtId="0" fontId="12" fillId="0" borderId="1" xfId="0" applyFont="1" applyBorder="1" applyAlignment="1">
      <alignment horizontal="left" vertical="center" wrapText="1"/>
    </xf>
    <xf numFmtId="168" fontId="37" fillId="0" borderId="1" xfId="0" applyNumberFormat="1" applyFont="1" applyBorder="1" applyAlignment="1">
      <alignment horizontal="left" vertical="center" wrapText="1"/>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17" borderId="19" xfId="0" applyFont="1" applyFill="1" applyBorder="1" applyAlignment="1">
      <alignment horizontal="center" vertical="center" wrapText="1"/>
    </xf>
    <xf numFmtId="0" fontId="3" fillId="17" borderId="1" xfId="0" applyFont="1" applyFill="1" applyBorder="1" applyAlignment="1">
      <alignment horizontal="center" vertical="center" wrapText="1"/>
    </xf>
    <xf numFmtId="1" fontId="0" fillId="0" borderId="0" xfId="0" applyNumberFormat="1"/>
    <xf numFmtId="1" fontId="52" fillId="0" borderId="1" xfId="0" applyNumberFormat="1" applyFont="1" applyBorder="1" applyAlignment="1">
      <alignment vertical="top"/>
    </xf>
    <xf numFmtId="1" fontId="53" fillId="0" borderId="1" xfId="0" applyNumberFormat="1" applyFont="1" applyBorder="1" applyAlignment="1">
      <alignment horizontal="center" vertical="center" wrapText="1"/>
    </xf>
    <xf numFmtId="1" fontId="45" fillId="0" borderId="0" xfId="0" applyNumberFormat="1" applyFont="1" applyAlignment="1">
      <alignment horizontal="center" vertical="top" wrapText="1"/>
    </xf>
    <xf numFmtId="1" fontId="45" fillId="0" borderId="1" xfId="0" applyNumberFormat="1" applyFont="1" applyBorder="1" applyAlignment="1">
      <alignment horizontal="center" vertical="top" wrapText="1"/>
    </xf>
    <xf numFmtId="1" fontId="51" fillId="0" borderId="1" xfId="0" applyNumberFormat="1" applyFont="1" applyBorder="1" applyAlignment="1">
      <alignment horizontal="center" vertical="top"/>
    </xf>
    <xf numFmtId="1" fontId="50" fillId="0" borderId="1" xfId="0" applyNumberFormat="1" applyFont="1" applyBorder="1" applyAlignment="1">
      <alignment horizontal="center" vertical="top"/>
    </xf>
    <xf numFmtId="1" fontId="50" fillId="0" borderId="1" xfId="0" applyNumberFormat="1" applyFont="1" applyBorder="1" applyAlignment="1">
      <alignment horizontal="center" vertical="top" wrapText="1"/>
    </xf>
    <xf numFmtId="1" fontId="45" fillId="0" borderId="1" xfId="0" applyNumberFormat="1" applyFont="1" applyBorder="1" applyAlignment="1">
      <alignment horizontal="center" vertical="top"/>
    </xf>
    <xf numFmtId="2" fontId="2" fillId="6" borderId="0" xfId="0" applyNumberFormat="1" applyFont="1" applyFill="1" applyAlignment="1">
      <alignment horizontal="center"/>
    </xf>
    <xf numFmtId="2" fontId="3" fillId="17" borderId="32" xfId="0" applyNumberFormat="1" applyFont="1" applyFill="1" applyBorder="1" applyAlignment="1">
      <alignment horizontal="center" vertical="center" wrapText="1"/>
    </xf>
    <xf numFmtId="2" fontId="12" fillId="6" borderId="30" xfId="0" applyNumberFormat="1" applyFont="1" applyFill="1" applyBorder="1" applyAlignment="1">
      <alignment horizontal="left" vertical="center" wrapText="1"/>
    </xf>
    <xf numFmtId="2" fontId="2" fillId="6" borderId="0" xfId="0" applyNumberFormat="1" applyFont="1" applyFill="1" applyAlignment="1">
      <alignment horizontal="left" vertical="center"/>
    </xf>
    <xf numFmtId="0" fontId="54" fillId="0" borderId="1" xfId="0" applyFont="1" applyBorder="1"/>
    <xf numFmtId="0" fontId="0" fillId="0" borderId="1" xfId="0" applyBorder="1"/>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5" fillId="8" borderId="17" xfId="0" applyFont="1" applyFill="1" applyBorder="1" applyAlignment="1">
      <alignment horizontal="center" vertical="center" wrapText="1"/>
    </xf>
    <xf numFmtId="0" fontId="35" fillId="8" borderId="18" xfId="0" applyFont="1" applyFill="1" applyBorder="1" applyAlignment="1">
      <alignment horizontal="center" vertical="center" wrapText="1"/>
    </xf>
    <xf numFmtId="0" fontId="55" fillId="3" borderId="17" xfId="0" applyFont="1" applyFill="1" applyBorder="1" applyAlignment="1">
      <alignment horizontal="center" vertical="center" wrapText="1"/>
    </xf>
    <xf numFmtId="0" fontId="55" fillId="3" borderId="37" xfId="0" applyFont="1" applyFill="1" applyBorder="1" applyAlignment="1">
      <alignment horizontal="center" vertical="center" wrapText="1"/>
    </xf>
    <xf numFmtId="0" fontId="55" fillId="3" borderId="18" xfId="0" applyFont="1" applyFill="1" applyBorder="1" applyAlignment="1">
      <alignment horizontal="center" vertical="center" wrapText="1"/>
    </xf>
    <xf numFmtId="0" fontId="3" fillId="17" borderId="32" xfId="0" applyFont="1" applyFill="1" applyBorder="1" applyAlignment="1">
      <alignment horizontal="center" vertical="center" wrapText="1"/>
    </xf>
    <xf numFmtId="0" fontId="3" fillId="17" borderId="38" xfId="0" applyFont="1" applyFill="1" applyBorder="1" applyAlignment="1">
      <alignment horizontal="center" vertical="center" wrapText="1"/>
    </xf>
    <xf numFmtId="0" fontId="3" fillId="17" borderId="19" xfId="0" applyFont="1" applyFill="1" applyBorder="1" applyAlignment="1">
      <alignment horizontal="center" vertical="center" wrapText="1"/>
    </xf>
    <xf numFmtId="0" fontId="3" fillId="17" borderId="25" xfId="0" applyFont="1" applyFill="1" applyBorder="1" applyAlignment="1">
      <alignment horizontal="center" vertical="center" wrapText="1"/>
    </xf>
    <xf numFmtId="0" fontId="3" fillId="17" borderId="26" xfId="0" applyFont="1" applyFill="1" applyBorder="1" applyAlignment="1">
      <alignment horizontal="center" vertical="center" wrapText="1"/>
    </xf>
    <xf numFmtId="0" fontId="3" fillId="17" borderId="27" xfId="0" applyFont="1" applyFill="1" applyBorder="1" applyAlignment="1">
      <alignment horizontal="center" vertical="center" wrapText="1"/>
    </xf>
    <xf numFmtId="0" fontId="3" fillId="17" borderId="30" xfId="0" applyFont="1" applyFill="1" applyBorder="1" applyAlignment="1">
      <alignment horizontal="center" vertical="center" wrapText="1"/>
    </xf>
    <xf numFmtId="0" fontId="3" fillId="17" borderId="24" xfId="0" applyFont="1" applyFill="1" applyBorder="1" applyAlignment="1">
      <alignment horizontal="center" vertical="center" wrapText="1"/>
    </xf>
    <xf numFmtId="0" fontId="3" fillId="17" borderId="31" xfId="0" applyFont="1" applyFill="1" applyBorder="1" applyAlignment="1">
      <alignment horizontal="center" vertical="center" wrapText="1"/>
    </xf>
    <xf numFmtId="0" fontId="56" fillId="3" borderId="25" xfId="0" applyFont="1" applyFill="1" applyBorder="1" applyAlignment="1">
      <alignment horizontal="center" vertical="center" wrapText="1"/>
    </xf>
    <xf numFmtId="0" fontId="56" fillId="3" borderId="26" xfId="0" applyFont="1" applyFill="1" applyBorder="1" applyAlignment="1">
      <alignment horizontal="center" vertical="center" wrapText="1"/>
    </xf>
    <xf numFmtId="0" fontId="56" fillId="3" borderId="27" xfId="0" applyFont="1" applyFill="1" applyBorder="1" applyAlignment="1">
      <alignment horizontal="center" vertical="center" wrapText="1"/>
    </xf>
    <xf numFmtId="0" fontId="56" fillId="3" borderId="28" xfId="0" applyFont="1" applyFill="1" applyBorder="1" applyAlignment="1">
      <alignment horizontal="center" vertical="center" wrapText="1"/>
    </xf>
    <xf numFmtId="0" fontId="56" fillId="3" borderId="0" xfId="0" applyFont="1" applyFill="1" applyAlignment="1">
      <alignment horizontal="center" vertical="center" wrapText="1"/>
    </xf>
    <xf numFmtId="0" fontId="56" fillId="3" borderId="29" xfId="0" applyFont="1" applyFill="1" applyBorder="1" applyAlignment="1">
      <alignment horizontal="center" vertical="center" wrapText="1"/>
    </xf>
    <xf numFmtId="0" fontId="56" fillId="3" borderId="30" xfId="0" applyFont="1" applyFill="1" applyBorder="1" applyAlignment="1">
      <alignment horizontal="center" vertical="center" wrapText="1"/>
    </xf>
    <xf numFmtId="0" fontId="56" fillId="3" borderId="24" xfId="0" applyFont="1" applyFill="1" applyBorder="1" applyAlignment="1">
      <alignment horizontal="center" vertical="center" wrapText="1"/>
    </xf>
    <xf numFmtId="0" fontId="56" fillId="3" borderId="31" xfId="0" applyFont="1" applyFill="1" applyBorder="1" applyAlignment="1">
      <alignment horizontal="center" vertical="center" wrapText="1"/>
    </xf>
    <xf numFmtId="0" fontId="55" fillId="3" borderId="25" xfId="0" applyFont="1" applyFill="1" applyBorder="1" applyAlignment="1">
      <alignment horizontal="center" vertical="center" wrapText="1"/>
    </xf>
    <xf numFmtId="0" fontId="55" fillId="3" borderId="26" xfId="0" applyFont="1" applyFill="1" applyBorder="1" applyAlignment="1">
      <alignment horizontal="center" vertical="center" wrapText="1"/>
    </xf>
    <xf numFmtId="0" fontId="55" fillId="3" borderId="28" xfId="0" applyFont="1" applyFill="1" applyBorder="1" applyAlignment="1">
      <alignment horizontal="center" vertical="center" wrapText="1"/>
    </xf>
    <xf numFmtId="0" fontId="55" fillId="3" borderId="0" xfId="0" applyFont="1" applyFill="1" applyAlignment="1">
      <alignment horizontal="center" vertical="center" wrapText="1"/>
    </xf>
    <xf numFmtId="0" fontId="55" fillId="3" borderId="30" xfId="0" applyFont="1" applyFill="1" applyBorder="1" applyAlignment="1">
      <alignment horizontal="center" vertical="center" wrapText="1"/>
    </xf>
    <xf numFmtId="0" fontId="55" fillId="3" borderId="24" xfId="0" applyFont="1" applyFill="1" applyBorder="1" applyAlignment="1">
      <alignment horizontal="center" vertical="center" wrapText="1"/>
    </xf>
    <xf numFmtId="0" fontId="3" fillId="17" borderId="1" xfId="0" applyFont="1" applyFill="1" applyBorder="1" applyAlignment="1">
      <alignment horizontal="center" vertical="center" wrapText="1"/>
    </xf>
    <xf numFmtId="0" fontId="55" fillId="3" borderId="39" xfId="0" applyFont="1" applyFill="1" applyBorder="1" applyAlignment="1">
      <alignment horizontal="center" vertical="top" wrapText="1"/>
    </xf>
    <xf numFmtId="0" fontId="55" fillId="3" borderId="27" xfId="0" applyFont="1" applyFill="1" applyBorder="1" applyAlignment="1">
      <alignment horizontal="center" vertical="top" wrapText="1"/>
    </xf>
    <xf numFmtId="0" fontId="55" fillId="3" borderId="42" xfId="0" applyFont="1" applyFill="1" applyBorder="1" applyAlignment="1">
      <alignment horizontal="center" vertical="top" wrapText="1"/>
    </xf>
    <xf numFmtId="0" fontId="55" fillId="3" borderId="29" xfId="0" applyFont="1" applyFill="1" applyBorder="1" applyAlignment="1">
      <alignment horizontal="center" vertical="top" wrapText="1"/>
    </xf>
    <xf numFmtId="0" fontId="55" fillId="3" borderId="40" xfId="0" applyFont="1" applyFill="1" applyBorder="1" applyAlignment="1">
      <alignment horizontal="center" vertical="top" wrapText="1"/>
    </xf>
    <xf numFmtId="0" fontId="55" fillId="3" borderId="31" xfId="0" applyFont="1" applyFill="1" applyBorder="1" applyAlignment="1">
      <alignment horizontal="center" vertical="top" wrapText="1"/>
    </xf>
    <xf numFmtId="0" fontId="3" fillId="17" borderId="39" xfId="0" applyFont="1" applyFill="1" applyBorder="1" applyAlignment="1">
      <alignment horizontal="center" vertical="center" wrapText="1"/>
    </xf>
    <xf numFmtId="0" fontId="3" fillId="17" borderId="40" xfId="0" applyFont="1" applyFill="1" applyBorder="1" applyAlignment="1">
      <alignment horizontal="center" vertical="center" wrapText="1"/>
    </xf>
    <xf numFmtId="0" fontId="3" fillId="17" borderId="41" xfId="0" applyFont="1" applyFill="1" applyBorder="1" applyAlignment="1">
      <alignment horizontal="center" vertical="center" wrapText="1"/>
    </xf>
    <xf numFmtId="0" fontId="22" fillId="0" borderId="0" xfId="6" applyFont="1" applyAlignment="1">
      <alignment horizontal="center" vertical="top" wrapText="1"/>
    </xf>
    <xf numFmtId="0" fontId="16" fillId="0" borderId="0" xfId="6" applyAlignment="1">
      <alignment horizontal="center" vertical="top" wrapText="1"/>
    </xf>
    <xf numFmtId="0" fontId="22" fillId="0" borderId="7" xfId="6" applyFont="1" applyBorder="1" applyAlignment="1">
      <alignment horizontal="center" vertical="top" wrapText="1"/>
    </xf>
  </cellXfs>
  <cellStyles count="7">
    <cellStyle name="Hyperlink" xfId="5" builtinId="8"/>
    <cellStyle name="Normal" xfId="0" builtinId="0"/>
    <cellStyle name="Normal 2" xfId="2" xr:uid="{D58BA438-C896-834B-82D4-EDA133C8C359}"/>
    <cellStyle name="Normal 3" xfId="4" xr:uid="{B98DCED2-4603-E94D-A10B-93CCA7984C5F}"/>
    <cellStyle name="Normal 4" xfId="6" xr:uid="{A7449FD5-2ABC-6E4B-B9B0-DB773BCAD667}"/>
    <cellStyle name="Per cent" xfId="1" builtinId="5"/>
    <cellStyle name="Standaard 2 2" xfId="3" xr:uid="{59B17061-C3AD-5F44-ACAB-7AFB3E9D5B4A}"/>
  </cellStyles>
  <dxfs count="40">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b/>
        <i val="0"/>
        <color theme="5"/>
      </font>
    </dxf>
    <dxf>
      <font>
        <b/>
        <i val="0"/>
        <color theme="5"/>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ill>
        <patternFill>
          <fgColor theme="5"/>
        </patternFill>
      </fill>
      <border>
        <left style="thin">
          <color auto="1"/>
        </left>
        <right style="thin">
          <color auto="1"/>
        </right>
        <top style="thin">
          <color auto="1"/>
        </top>
        <bottom style="thin">
          <color auto="1"/>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10/relationships/person" Target="persons/perso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g"/><Relationship Id="rId2" Type="http://schemas.openxmlformats.org/officeDocument/2006/relationships/image" Target="../media/image3.jpg"/><Relationship Id="rId1" Type="http://schemas.openxmlformats.org/officeDocument/2006/relationships/image" Target="../media/image2.jpg"/><Relationship Id="rId6" Type="http://schemas.openxmlformats.org/officeDocument/2006/relationships/image" Target="../media/image7.jpeg"/><Relationship Id="rId5" Type="http://schemas.openxmlformats.org/officeDocument/2006/relationships/image" Target="../media/image6.jpg"/><Relationship Id="rId4" Type="http://schemas.openxmlformats.org/officeDocument/2006/relationships/image" Target="../media/image5.jpg"/></Relationships>
</file>

<file path=xl/drawings/_rels/drawing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3.xml.rels><?xml version="1.0" encoding="UTF-8" standalone="yes"?>
<Relationships xmlns="http://schemas.openxmlformats.org/package/2006/relationships"><Relationship Id="rId1" Type="http://schemas.openxmlformats.org/officeDocument/2006/relationships/image" Target="../media/image10.jpg"/></Relationships>
</file>

<file path=xl/drawings/_rels/drawing4.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2</xdr:col>
      <xdr:colOff>2997200</xdr:colOff>
      <xdr:row>138</xdr:row>
      <xdr:rowOff>127000</xdr:rowOff>
    </xdr:from>
    <xdr:to>
      <xdr:col>4</xdr:col>
      <xdr:colOff>152400</xdr:colOff>
      <xdr:row>181</xdr:row>
      <xdr:rowOff>190500</xdr:rowOff>
    </xdr:to>
    <xdr:pic>
      <xdr:nvPicPr>
        <xdr:cNvPr id="3" name="Picture 2">
          <a:extLst>
            <a:ext uri="{FF2B5EF4-FFF2-40B4-BE49-F238E27FC236}">
              <a16:creationId xmlns:a16="http://schemas.microsoft.com/office/drawing/2014/main" id="{4E16A5E9-66E5-E9B3-A4D2-2C0C96880E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542000" y="35763200"/>
          <a:ext cx="6057900" cy="8801100"/>
        </a:xfrm>
        <a:prstGeom prst="rect">
          <a:avLst/>
        </a:prstGeom>
      </xdr:spPr>
    </xdr:pic>
    <xdr:clientData/>
  </xdr:twoCellAnchor>
  <xdr:twoCellAnchor editAs="oneCell">
    <xdr:from>
      <xdr:col>2</xdr:col>
      <xdr:colOff>2956700</xdr:colOff>
      <xdr:row>97</xdr:row>
      <xdr:rowOff>150000</xdr:rowOff>
    </xdr:from>
    <xdr:to>
      <xdr:col>3</xdr:col>
      <xdr:colOff>5839600</xdr:colOff>
      <xdr:row>139</xdr:row>
      <xdr:rowOff>35700</xdr:rowOff>
    </xdr:to>
    <xdr:pic>
      <xdr:nvPicPr>
        <xdr:cNvPr id="5" name="Picture 4">
          <a:extLst>
            <a:ext uri="{FF2B5EF4-FFF2-40B4-BE49-F238E27FC236}">
              <a16:creationId xmlns:a16="http://schemas.microsoft.com/office/drawing/2014/main" id="{C842DCD3-F752-CCA7-2EA7-3DE0F339F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01500" y="27455000"/>
          <a:ext cx="5930900" cy="8420100"/>
        </a:xfrm>
        <a:prstGeom prst="rect">
          <a:avLst/>
        </a:prstGeom>
      </xdr:spPr>
    </xdr:pic>
    <xdr:clientData/>
  </xdr:twoCellAnchor>
  <xdr:twoCellAnchor editAs="oneCell">
    <xdr:from>
      <xdr:col>2</xdr:col>
      <xdr:colOff>2941600</xdr:colOff>
      <xdr:row>54</xdr:row>
      <xdr:rowOff>185700</xdr:rowOff>
    </xdr:from>
    <xdr:to>
      <xdr:col>4</xdr:col>
      <xdr:colOff>84100</xdr:colOff>
      <xdr:row>98</xdr:row>
      <xdr:rowOff>7900</xdr:rowOff>
    </xdr:to>
    <xdr:pic>
      <xdr:nvPicPr>
        <xdr:cNvPr id="7" name="Picture 6">
          <a:extLst>
            <a:ext uri="{FF2B5EF4-FFF2-40B4-BE49-F238E27FC236}">
              <a16:creationId xmlns:a16="http://schemas.microsoft.com/office/drawing/2014/main" id="{3254C8A2-B6FB-7CB6-9A93-2E5B4114D15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486400" y="18753100"/>
          <a:ext cx="6045200" cy="8763000"/>
        </a:xfrm>
        <a:prstGeom prst="rect">
          <a:avLst/>
        </a:prstGeom>
      </xdr:spPr>
    </xdr:pic>
    <xdr:clientData/>
  </xdr:twoCellAnchor>
  <xdr:twoCellAnchor editAs="oneCell">
    <xdr:from>
      <xdr:col>2</xdr:col>
      <xdr:colOff>2977300</xdr:colOff>
      <xdr:row>14</xdr:row>
      <xdr:rowOff>792900</xdr:rowOff>
    </xdr:from>
    <xdr:to>
      <xdr:col>4</xdr:col>
      <xdr:colOff>94400</xdr:colOff>
      <xdr:row>55</xdr:row>
      <xdr:rowOff>18200</xdr:rowOff>
    </xdr:to>
    <xdr:pic>
      <xdr:nvPicPr>
        <xdr:cNvPr id="9" name="Picture 8">
          <a:extLst>
            <a:ext uri="{FF2B5EF4-FFF2-40B4-BE49-F238E27FC236}">
              <a16:creationId xmlns:a16="http://schemas.microsoft.com/office/drawing/2014/main" id="{F7928782-8D42-EAF0-A37F-6C6C5D66704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522100" y="10051200"/>
          <a:ext cx="6019800" cy="8737600"/>
        </a:xfrm>
        <a:prstGeom prst="rect">
          <a:avLst/>
        </a:prstGeom>
      </xdr:spPr>
    </xdr:pic>
    <xdr:clientData/>
  </xdr:twoCellAnchor>
  <xdr:twoCellAnchor editAs="oneCell">
    <xdr:from>
      <xdr:col>3</xdr:col>
      <xdr:colOff>142800</xdr:colOff>
      <xdr:row>6</xdr:row>
      <xdr:rowOff>320600</xdr:rowOff>
    </xdr:from>
    <xdr:to>
      <xdr:col>4</xdr:col>
      <xdr:colOff>244400</xdr:colOff>
      <xdr:row>15</xdr:row>
      <xdr:rowOff>92000</xdr:rowOff>
    </xdr:to>
    <xdr:pic>
      <xdr:nvPicPr>
        <xdr:cNvPr id="11" name="Picture 10">
          <a:extLst>
            <a:ext uri="{FF2B5EF4-FFF2-40B4-BE49-F238E27FC236}">
              <a16:creationId xmlns:a16="http://schemas.microsoft.com/office/drawing/2014/main" id="{0E00B18A-8D15-04EB-CF20-A083E06CB7F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735600" y="1768400"/>
          <a:ext cx="5956300" cy="8648700"/>
        </a:xfrm>
        <a:prstGeom prst="rect">
          <a:avLst/>
        </a:prstGeom>
      </xdr:spPr>
    </xdr:pic>
    <xdr:clientData/>
  </xdr:twoCellAnchor>
  <xdr:twoCellAnchor editAs="oneCell">
    <xdr:from>
      <xdr:col>3</xdr:col>
      <xdr:colOff>482600</xdr:colOff>
      <xdr:row>0</xdr:row>
      <xdr:rowOff>1</xdr:rowOff>
    </xdr:from>
    <xdr:to>
      <xdr:col>4</xdr:col>
      <xdr:colOff>393700</xdr:colOff>
      <xdr:row>6</xdr:row>
      <xdr:rowOff>12785</xdr:rowOff>
    </xdr:to>
    <xdr:pic>
      <xdr:nvPicPr>
        <xdr:cNvPr id="4" name="Picture 3">
          <a:extLst>
            <a:ext uri="{FF2B5EF4-FFF2-40B4-BE49-F238E27FC236}">
              <a16:creationId xmlns:a16="http://schemas.microsoft.com/office/drawing/2014/main" id="{0CB2DABD-A1C0-AAEA-261A-CA173578726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877300" y="1"/>
          <a:ext cx="5765800" cy="14605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330199</xdr:colOff>
      <xdr:row>6</xdr:row>
      <xdr:rowOff>0</xdr:rowOff>
    </xdr:from>
    <xdr:to>
      <xdr:col>7</xdr:col>
      <xdr:colOff>561884</xdr:colOff>
      <xdr:row>17</xdr:row>
      <xdr:rowOff>101600</xdr:rowOff>
    </xdr:to>
    <xdr:pic>
      <xdr:nvPicPr>
        <xdr:cNvPr id="2" name="Picture 1">
          <a:extLst>
            <a:ext uri="{FF2B5EF4-FFF2-40B4-BE49-F238E27FC236}">
              <a16:creationId xmlns:a16="http://schemas.microsoft.com/office/drawing/2014/main" id="{EC6510DD-AB1D-35DF-5FAC-DA854EC86E73}"/>
            </a:ext>
          </a:extLst>
        </xdr:cNvPr>
        <xdr:cNvPicPr>
          <a:picLocks noChangeAspect="1"/>
        </xdr:cNvPicPr>
      </xdr:nvPicPr>
      <xdr:blipFill>
        <a:blip xmlns:r="http://schemas.openxmlformats.org/officeDocument/2006/relationships" r:embed="rId1"/>
        <a:stretch>
          <a:fillRect/>
        </a:stretch>
      </xdr:blipFill>
      <xdr:spPr>
        <a:xfrm>
          <a:off x="330199" y="1219200"/>
          <a:ext cx="10429785" cy="2336800"/>
        </a:xfrm>
        <a:prstGeom prst="rect">
          <a:avLst/>
        </a:prstGeom>
      </xdr:spPr>
    </xdr:pic>
    <xdr:clientData/>
  </xdr:twoCellAnchor>
  <xdr:twoCellAnchor editAs="oneCell">
    <xdr:from>
      <xdr:col>0</xdr:col>
      <xdr:colOff>406399</xdr:colOff>
      <xdr:row>2</xdr:row>
      <xdr:rowOff>63500</xdr:rowOff>
    </xdr:from>
    <xdr:to>
      <xdr:col>7</xdr:col>
      <xdr:colOff>506802</xdr:colOff>
      <xdr:row>5</xdr:row>
      <xdr:rowOff>177800</xdr:rowOff>
    </xdr:to>
    <xdr:pic>
      <xdr:nvPicPr>
        <xdr:cNvPr id="4" name="Picture 3">
          <a:extLst>
            <a:ext uri="{FF2B5EF4-FFF2-40B4-BE49-F238E27FC236}">
              <a16:creationId xmlns:a16="http://schemas.microsoft.com/office/drawing/2014/main" id="{8DB86586-2372-3B8B-6A41-3411704C53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6399" y="469900"/>
          <a:ext cx="10146103" cy="723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37</xdr:col>
      <xdr:colOff>825499</xdr:colOff>
      <xdr:row>3</xdr:row>
      <xdr:rowOff>0</xdr:rowOff>
    </xdr:from>
    <xdr:to>
      <xdr:col>50</xdr:col>
      <xdr:colOff>563796</xdr:colOff>
      <xdr:row>70</xdr:row>
      <xdr:rowOff>952500</xdr:rowOff>
    </xdr:to>
    <xdr:pic>
      <xdr:nvPicPr>
        <xdr:cNvPr id="2" name="Picture 1">
          <a:extLst>
            <a:ext uri="{FF2B5EF4-FFF2-40B4-BE49-F238E27FC236}">
              <a16:creationId xmlns:a16="http://schemas.microsoft.com/office/drawing/2014/main" id="{2CE672D4-E220-2B46-A6B5-05B3E53B5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927299" y="1168400"/>
          <a:ext cx="10469797" cy="5702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587853" cy="778494"/>
    <xdr:pic>
      <xdr:nvPicPr>
        <xdr:cNvPr id="2" name="image1.jpeg">
          <a:extLst>
            <a:ext uri="{FF2B5EF4-FFF2-40B4-BE49-F238E27FC236}">
              <a16:creationId xmlns:a16="http://schemas.microsoft.com/office/drawing/2014/main" id="{8C45A797-AADF-B04F-BDF3-FC553D9C45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87853" cy="77849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Isabelle" id="{CFAD2F28-0110-2A4F-A61C-2CC5DC1A67BF}" userId="Isabelle" providerId="None"/>
  <person displayName="Barbara Dhoop" id="{4487CFA2-5D5E-6042-8141-CE01D7379A69}" userId="S::barbara.dhoop@arche-consulting.be::036f69c1-a346-49cf-9d48-8584303a61a8"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hreadedComments/threadedComment1.xml><?xml version="1.0" encoding="utf-8"?>
<ThreadedComments xmlns="http://schemas.microsoft.com/office/spreadsheetml/2018/threadedcomments" xmlns:x="http://schemas.openxmlformats.org/spreadsheetml/2006/main">
  <threadedComment ref="AD6" dT="2021-10-13T12:18:55.91" personId="{4487CFA2-5D5E-6042-8141-CE01D7379A69}" id="{1CCE5886-29A4-A445-8AD8-15EF399CBE1C}">
    <text>see CG-45_e-c Harmonized appr._SoC and workplace exp. limits_vf which explains national limits are not to be taken up in PAR</text>
  </threadedComment>
  <threadedComment ref="K26" dT="2022-07-29T08:07:50.70" personId="{4487CFA2-5D5E-6042-8141-CE01D7379A69}" id="{BEF0A167-753E-5E48-A662-6D9525A282A8}">
    <text>AR (Dec 2021) PT2: 908 g/kg min purity 
AR (nov 2020) PT4: 908 g/kg min purity
AR (june 2015) PT8: 
&gt;87.0% w/w (dry weight) for US ISC
&gt;97.9% w/w (dry weight) for EQC</text>
  </threadedComment>
</ThreadedComments>
</file>

<file path=xl/threadedComments/threadedComment2.xml><?xml version="1.0" encoding="utf-8"?>
<ThreadedComments xmlns="http://schemas.microsoft.com/office/spreadsheetml/2018/threadedcomments" xmlns:x="http://schemas.openxmlformats.org/spreadsheetml/2006/main">
  <threadedComment ref="W8" dT="2021-10-13T12:18:55.91" personId="{4487CFA2-5D5E-6042-8141-CE01D7379A69}" id="{14616D4C-D51B-8B4D-A04F-BEF67A97B036}">
    <text>see CG-45_e-c Harmonized appr._SoC and workplace exp. limits_vf which explains national limits are not to be taken up in PAR</text>
  </threadedComment>
</ThreadedComments>
</file>

<file path=xl/threadedComments/threadedComment3.xml><?xml version="1.0" encoding="utf-8"?>
<ThreadedComments xmlns="http://schemas.microsoft.com/office/spreadsheetml/2018/threadedcomments" xmlns:x="http://schemas.openxmlformats.org/spreadsheetml/2006/main">
  <threadedComment ref="AD6" dT="2021-10-13T12:18:55.91" personId="{4487CFA2-5D5E-6042-8141-CE01D7379A69}" id="{74BB0DFD-B50C-2847-8C75-78A6AC4833DA}">
    <text>see CG-45_e-c Harmonized appr._SoC and workplace exp. limits_vf which explains national limits are not to be taken up in PAR</text>
  </threadedComment>
  <threadedComment ref="K26" dT="2022-07-29T08:07:50.70" personId="{4487CFA2-5D5E-6042-8141-CE01D7379A69}" id="{A5BC3716-8C2E-0244-B1EB-32CF53F9348B}">
    <text>AR (Dec 2021) PT2: 908 g/kg min purity 
AR (nov 2020) PT4: 908 g/kg min purity
AR (june 2015) PT8: 
&gt;87.0% w/w (dry weight) for US ISC
&gt;97.9% w/w (dry weight) for EQC</text>
  </threadedComment>
  <threadedComment ref="E35" dT="2023-11-24T10:15:07.38" personId="{CFAD2F28-0110-2A4F-A61C-2CC5DC1A67BF}" id="{F1FAEBB3-539B-3A4E-B06B-F051BD0A184A}">
    <text xml:space="preserve">To confirm. To be replaced by Bardac 2280? </text>
  </threadedComment>
  <threadedComment ref="E38" dT="2023-11-24T10:15:07.38" personId="{CFAD2F28-0110-2A4F-A61C-2CC5DC1A67BF}" id="{6D839D72-70E7-9340-9767-96AFF3660B7D}">
    <text xml:space="preserve">To confirm. To be replaced by Bardac 2280? </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eur-lex.europa.eu/legal-content/EN/TXT/HTML/?uri=CELEX:02008L0105-20130913&amp;from=EN" TargetMode="External"/><Relationship Id="rId2" Type="http://schemas.openxmlformats.org/officeDocument/2006/relationships/hyperlink" Target="https://echa.europa.eu/nl/candidate-list-table" TargetMode="External"/><Relationship Id="rId1" Type="http://schemas.openxmlformats.org/officeDocument/2006/relationships/hyperlink" Target="https://echa.europa.eu/nl/information-on-chemicals/biocidal-active-substances?p_p_id=echarevbiocides_WAR_echarevbiocidesportlet&amp;p_p_lifecycle=0&amp;p_p_state=normal&amp;p_p_mode=view&amp;p_p_col_id=column-1&amp;p_p_col_pos=1&amp;p_p_col_count=2&amp;_echarevbiocides_WAR_echarevbiocidesportlet_tabs1=Summary&amp;p_p_lifecycle=1&amp;_echarevbiocides_WAR_echarevbiocidesportlet_viewTab=Search&amp;_echarevbiocides_WAR_echarevbiocidesportlet_javax.portlet.action=tabsAction&amp;_echarevbiocides_WAR_echarevbiocidesportlet_delta=50&amp;_echarevbiocides_WAR_echarevbiocidesportlet_keywords=&amp;_echarevbiocides_WAR_echarevbiocidesportlet_advancedSearch=false&amp;_echarevbiocides_WAR_echarevbiocidesportlet_andOperator=true&amp;_echarevbiocides_WAR_echarevbiocidesportlet_orderByCol=AS_NAME&amp;_echarevbiocides_WAR_echarevbiocidesportlet_orderByType=asc&amp;cur=2"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eur-lex.europa.eu/legal-content/EN/TXT/HTML/?uri=CELEX:02008L0105-20130913&amp;from=EN" TargetMode="Externa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1" Type="http://schemas.openxmlformats.org/officeDocument/2006/relationships/hyperlink" Target="https://echa.europa.eu/information-on-chemicals/biocidal-active-substance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cha.europa.eu/candidate-list-table"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echa.europa.eu/nl/pb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cha.europa.eu/list-of-substances-subject-to-pops-regulation"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7C3A-6502-FF42-B40F-03C7781384FB}">
  <dimension ref="B3:B4"/>
  <sheetViews>
    <sheetView zoomScale="125" workbookViewId="0">
      <selection activeCell="D10" sqref="D10"/>
    </sheetView>
  </sheetViews>
  <sheetFormatPr baseColWidth="10" defaultColWidth="11" defaultRowHeight="16" x14ac:dyDescent="0.2"/>
  <sheetData>
    <row r="3" spans="2:2" x14ac:dyDescent="0.2">
      <c r="B3" t="s">
        <v>0</v>
      </c>
    </row>
    <row r="4" spans="2:2" x14ac:dyDescent="0.2">
      <c r="B4"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AA6E-66F7-3F49-8AB1-D0FA4C620BA9}">
  <dimension ref="A1:G26"/>
  <sheetViews>
    <sheetView workbookViewId="0">
      <selection activeCell="B19" sqref="B19"/>
    </sheetView>
  </sheetViews>
  <sheetFormatPr baseColWidth="10" defaultColWidth="11" defaultRowHeight="16" x14ac:dyDescent="0.2"/>
  <cols>
    <col min="1" max="1" width="27.5" customWidth="1"/>
    <col min="2" max="2" width="176.5" customWidth="1"/>
    <col min="3" max="3" width="40" style="1" customWidth="1"/>
    <col min="4" max="4" width="76.83203125" customWidth="1"/>
  </cols>
  <sheetData>
    <row r="1" spans="1:6" ht="28" x14ac:dyDescent="0.3">
      <c r="A1" s="119" t="s">
        <v>2</v>
      </c>
    </row>
    <row r="2" spans="1:6" ht="20" x14ac:dyDescent="0.2">
      <c r="A2" s="120" t="s">
        <v>3</v>
      </c>
    </row>
    <row r="3" spans="1:6" ht="17" x14ac:dyDescent="0.2">
      <c r="A3" s="121" t="s">
        <v>4</v>
      </c>
    </row>
    <row r="6" spans="1:6" ht="17" thickBot="1" x14ac:dyDescent="0.25">
      <c r="A6" s="113"/>
    </row>
    <row r="7" spans="1:6" ht="47" customHeight="1" thickBot="1" x14ac:dyDescent="0.25">
      <c r="A7" s="1"/>
      <c r="B7" s="235" t="s">
        <v>5</v>
      </c>
      <c r="C7" s="238" t="s">
        <v>6</v>
      </c>
    </row>
    <row r="8" spans="1:6" ht="133" customHeight="1" x14ac:dyDescent="0.2">
      <c r="A8" s="230" t="s">
        <v>7</v>
      </c>
      <c r="B8" s="234" t="s">
        <v>8</v>
      </c>
      <c r="C8" s="237" t="s">
        <v>9</v>
      </c>
      <c r="D8" s="229"/>
    </row>
    <row r="9" spans="1:6" ht="112" customHeight="1" x14ac:dyDescent="0.2">
      <c r="A9" s="230" t="s">
        <v>10</v>
      </c>
      <c r="B9" s="231" t="s">
        <v>11</v>
      </c>
      <c r="C9" s="236" t="s">
        <v>12</v>
      </c>
      <c r="D9" s="229"/>
      <c r="E9" s="229"/>
      <c r="F9" s="229"/>
    </row>
    <row r="10" spans="1:6" ht="152" customHeight="1" x14ac:dyDescent="0.2">
      <c r="A10" s="1"/>
      <c r="B10" s="231" t="s">
        <v>13</v>
      </c>
      <c r="C10" s="239" t="s">
        <v>14</v>
      </c>
      <c r="D10" s="229"/>
      <c r="E10" s="228"/>
      <c r="F10" s="228"/>
    </row>
    <row r="11" spans="1:6" ht="60" customHeight="1" x14ac:dyDescent="0.2">
      <c r="A11" s="1"/>
      <c r="B11" s="232" t="s">
        <v>15</v>
      </c>
      <c r="C11" s="232" t="s">
        <v>16</v>
      </c>
      <c r="D11" s="228"/>
      <c r="E11" s="228"/>
      <c r="F11" s="228"/>
    </row>
    <row r="12" spans="1:6" ht="29" customHeight="1" x14ac:dyDescent="0.2">
      <c r="A12" s="1"/>
      <c r="B12" s="232" t="s">
        <v>17</v>
      </c>
      <c r="C12" s="232"/>
      <c r="D12" s="228"/>
      <c r="E12" s="228"/>
      <c r="F12" s="228"/>
    </row>
    <row r="13" spans="1:6" ht="41" customHeight="1" x14ac:dyDescent="0.2">
      <c r="A13" s="1"/>
      <c r="B13" s="232" t="s">
        <v>18</v>
      </c>
      <c r="C13" s="242" t="s">
        <v>19</v>
      </c>
      <c r="D13" s="228"/>
      <c r="E13" s="228"/>
      <c r="F13" s="228"/>
    </row>
    <row r="14" spans="1:6" ht="41" customHeight="1" x14ac:dyDescent="0.2">
      <c r="A14" s="1"/>
      <c r="B14" s="233"/>
      <c r="C14" s="233"/>
      <c r="D14" s="228"/>
      <c r="E14" s="228"/>
      <c r="F14" s="228"/>
    </row>
    <row r="15" spans="1:6" ht="84" customHeight="1" x14ac:dyDescent="0.2">
      <c r="A15" s="1"/>
      <c r="B15" s="243" t="s">
        <v>20</v>
      </c>
      <c r="C15" s="233"/>
      <c r="D15" s="228"/>
      <c r="E15" s="228"/>
      <c r="F15" s="228"/>
    </row>
    <row r="16" spans="1:6" ht="41" customHeight="1" x14ac:dyDescent="0.2">
      <c r="B16" s="228"/>
      <c r="C16" s="233"/>
      <c r="D16" s="228"/>
      <c r="E16" s="228"/>
      <c r="F16" s="228"/>
    </row>
    <row r="17" spans="2:7" x14ac:dyDescent="0.2">
      <c r="B17" s="233" t="s">
        <v>9720</v>
      </c>
    </row>
    <row r="19" spans="2:7" x14ac:dyDescent="0.2">
      <c r="D19" s="244"/>
      <c r="G19" s="244"/>
    </row>
    <row r="20" spans="2:7" x14ac:dyDescent="0.2">
      <c r="D20" s="244"/>
      <c r="G20" s="244"/>
    </row>
    <row r="21" spans="2:7" x14ac:dyDescent="0.2">
      <c r="D21" s="244"/>
      <c r="G21" s="244"/>
    </row>
    <row r="22" spans="2:7" x14ac:dyDescent="0.2">
      <c r="D22" s="244"/>
    </row>
    <row r="23" spans="2:7" x14ac:dyDescent="0.2">
      <c r="D23" s="244"/>
    </row>
    <row r="24" spans="2:7" x14ac:dyDescent="0.2">
      <c r="D24" s="244"/>
    </row>
    <row r="25" spans="2:7" x14ac:dyDescent="0.2">
      <c r="D25" s="244"/>
    </row>
    <row r="26" spans="2:7" x14ac:dyDescent="0.2">
      <c r="D26" s="244"/>
    </row>
  </sheetData>
  <hyperlinks>
    <hyperlink ref="C9" r:id="rId1" display="https://echa.europa.eu/nl/information-on-chemicals/biocidal-active-substances?p_p_id=echarevbiocides_WAR_echarevbiocidesportlet&amp;p_p_lifecycle=0&amp;p_p_state=normal&amp;p_p_mode=view&amp;p_p_col_id=column-1&amp;p_p_col_pos=1&amp;p_p_col_count=2&amp;_echarevbiocides_WAR_echarevbiocidesportlet_tabs1=Summary&amp;p_p_lifecycle=1&amp;_echarevbiocides_WAR_echarevbiocidesportlet_viewTab=Search&amp;_echarevbiocides_WAR_echarevbiocidesportlet_javax.portlet.action=tabsAction&amp;_echarevbiocides_WAR_echarevbiocidesportlet_delta=50&amp;_echarevbiocides_WAR_echarevbiocidesportlet_keywords=&amp;_echarevbiocides_WAR_echarevbiocidesportlet_advancedSearch=false&amp;_echarevbiocides_WAR_echarevbiocidesportlet_andOperator=true&amp;_echarevbiocides_WAR_echarevbiocidesportlet_orderByCol=AS_NAME&amp;_echarevbiocides_WAR_echarevbiocidesportlet_orderByType=asc&amp;cur=2" xr:uid="{DACB09BE-E2B7-614C-AA71-BB84FCA1CDCF}"/>
    <hyperlink ref="C8" r:id="rId2" display="https://echa.europa.eu/nl/candidate-list-table" xr:uid="{317D26C8-35A0-2E43-9EA0-EEE6F3958372}"/>
    <hyperlink ref="C13" r:id="rId3" display="https://eur-lex.europa.eu/legal-content/EN/TXT/HTML/?uri=CELEX:02008L0105-20130913&amp;from=EN" xr:uid="{BBA6242D-AAC3-8245-8418-64C2328F5478}"/>
  </hyperlinks>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58F7-CCA5-EB48-877E-AB9BC5DB726E}">
  <sheetPr>
    <tabColor theme="4"/>
  </sheetPr>
  <dimension ref="B2:AK53"/>
  <sheetViews>
    <sheetView topLeftCell="C1" zoomScaleNormal="100" workbookViewId="0">
      <pane xSplit="5" ySplit="6" topLeftCell="H7" activePane="bottomRight" state="frozen"/>
      <selection pane="topRight" activeCell="F1" sqref="F1"/>
      <selection pane="bottomLeft" activeCell="C6" sqref="C6"/>
      <selection pane="bottomRight" activeCell="L25" sqref="L25"/>
    </sheetView>
  </sheetViews>
  <sheetFormatPr baseColWidth="10" defaultColWidth="10.83203125" defaultRowHeight="14" x14ac:dyDescent="0.15"/>
  <cols>
    <col min="1" max="1" width="10.83203125" style="1"/>
    <col min="2" max="2" width="10.83203125" style="89"/>
    <col min="3" max="4" width="17.5" style="23" customWidth="1"/>
    <col min="5" max="5" width="8.5" style="23" customWidth="1"/>
    <col min="6" max="6" width="29.83203125" style="3" customWidth="1"/>
    <col min="7" max="7" width="12.5" style="1" customWidth="1"/>
    <col min="8" max="8" width="10.83203125" style="1"/>
    <col min="9" max="9" width="14.83203125" style="2" customWidth="1"/>
    <col min="10" max="11" width="10.83203125" style="2" customWidth="1"/>
    <col min="12" max="12" width="10.83203125" style="1" customWidth="1"/>
    <col min="13" max="13" width="14.83203125" style="123" customWidth="1"/>
    <col min="14" max="21" width="10.83203125" style="90" customWidth="1"/>
    <col min="22" max="22" width="10.83203125" style="90" hidden="1" customWidth="1"/>
    <col min="23" max="24" width="10.83203125" style="90" customWidth="1"/>
    <col min="25" max="25" width="14.83203125" style="2" hidden="1" customWidth="1"/>
    <col min="26" max="28" width="10.83203125" style="1" hidden="1" customWidth="1"/>
    <col min="29" max="29" width="15.33203125" style="2" hidden="1" customWidth="1"/>
    <col min="30" max="30" width="19.33203125" style="2" hidden="1" customWidth="1"/>
    <col min="31" max="31" width="12.5" style="2" hidden="1" customWidth="1"/>
    <col min="32" max="32" width="31.33203125" style="2" customWidth="1"/>
    <col min="33" max="34" width="10.83203125" style="2" hidden="1" customWidth="1"/>
    <col min="35" max="35" width="10.83203125" style="2" customWidth="1"/>
    <col min="36" max="36" width="10.83203125" style="2" hidden="1" customWidth="1"/>
    <col min="37" max="37" width="10.83203125" style="91" customWidth="1"/>
    <col min="38" max="16384" width="10.83203125" style="1"/>
  </cols>
  <sheetData>
    <row r="2" spans="2:37" ht="42" x14ac:dyDescent="0.15">
      <c r="F2" s="134" t="s">
        <v>21</v>
      </c>
      <c r="Y2" s="337" t="s">
        <v>22</v>
      </c>
      <c r="Z2" s="337"/>
      <c r="AA2" s="337"/>
      <c r="AB2" s="337"/>
      <c r="AC2" s="337"/>
      <c r="AD2" s="337"/>
      <c r="AE2" s="338" t="s">
        <v>23</v>
      </c>
      <c r="AF2" s="338"/>
      <c r="AG2" s="338"/>
      <c r="AH2" s="338"/>
      <c r="AI2" s="338"/>
      <c r="AJ2" s="338"/>
      <c r="AK2" s="117" t="s">
        <v>24</v>
      </c>
    </row>
    <row r="3" spans="2:37" ht="36" customHeight="1" x14ac:dyDescent="0.15">
      <c r="F3" s="134"/>
      <c r="J3" s="1"/>
      <c r="K3" s="1"/>
      <c r="M3" s="124" t="s">
        <v>24</v>
      </c>
      <c r="N3" s="317" t="s">
        <v>25</v>
      </c>
      <c r="O3" s="317" t="s">
        <v>26</v>
      </c>
      <c r="P3" s="317" t="s">
        <v>26</v>
      </c>
      <c r="Q3" s="317" t="s">
        <v>26</v>
      </c>
      <c r="R3" s="317" t="s">
        <v>27</v>
      </c>
      <c r="S3" s="317" t="s">
        <v>28</v>
      </c>
      <c r="T3" s="317" t="s">
        <v>29</v>
      </c>
      <c r="U3" s="317" t="s">
        <v>27</v>
      </c>
      <c r="V3" s="117"/>
      <c r="W3" s="317" t="s">
        <v>30</v>
      </c>
      <c r="X3" s="117" t="s">
        <v>24</v>
      </c>
      <c r="Y3" s="316" t="s">
        <v>31</v>
      </c>
      <c r="Z3" s="316" t="s">
        <v>32</v>
      </c>
      <c r="AA3" s="316" t="s">
        <v>33</v>
      </c>
      <c r="AB3" s="316" t="s">
        <v>34</v>
      </c>
      <c r="AC3" s="337" t="s">
        <v>35</v>
      </c>
      <c r="AD3" s="337"/>
      <c r="AE3" s="317" t="s">
        <v>25</v>
      </c>
      <c r="AF3" s="317" t="s">
        <v>26</v>
      </c>
      <c r="AG3" s="317" t="s">
        <v>30</v>
      </c>
      <c r="AH3" s="317" t="s">
        <v>27</v>
      </c>
      <c r="AI3" s="317" t="s">
        <v>28</v>
      </c>
      <c r="AJ3" s="317" t="s">
        <v>29</v>
      </c>
      <c r="AK3" s="117"/>
    </row>
    <row r="4" spans="2:37" ht="17" customHeight="1" x14ac:dyDescent="0.15">
      <c r="F4" s="134" t="s">
        <v>36</v>
      </c>
      <c r="J4" s="1"/>
      <c r="K4" s="1"/>
      <c r="M4" s="124"/>
      <c r="N4" s="116" t="s">
        <v>37</v>
      </c>
      <c r="O4" s="116"/>
      <c r="P4" s="116"/>
      <c r="Q4" s="116"/>
      <c r="R4" s="116"/>
      <c r="S4" s="116"/>
      <c r="T4" s="116"/>
      <c r="U4" s="116"/>
      <c r="V4" s="117"/>
      <c r="W4" s="116"/>
      <c r="X4" s="117"/>
      <c r="Y4" s="316" t="s">
        <v>38</v>
      </c>
      <c r="Z4" s="316" t="s">
        <v>39</v>
      </c>
      <c r="AA4" s="316" t="s">
        <v>39</v>
      </c>
      <c r="AB4" s="316" t="s">
        <v>40</v>
      </c>
      <c r="AC4" s="337" t="s">
        <v>39</v>
      </c>
      <c r="AD4" s="337"/>
      <c r="AE4" s="116" t="s">
        <v>37</v>
      </c>
      <c r="AF4" s="116"/>
      <c r="AG4" s="116"/>
      <c r="AH4" s="116"/>
      <c r="AI4" s="116"/>
      <c r="AJ4" s="116"/>
      <c r="AK4" s="117"/>
    </row>
    <row r="5" spans="2:37" ht="44" customHeight="1" x14ac:dyDescent="0.15">
      <c r="J5" s="1"/>
      <c r="K5" s="1"/>
      <c r="M5" s="124"/>
      <c r="N5" s="317" t="s">
        <v>41</v>
      </c>
      <c r="O5" s="317" t="s">
        <v>41</v>
      </c>
      <c r="P5" s="317" t="s">
        <v>41</v>
      </c>
      <c r="Q5" s="317" t="s">
        <v>41</v>
      </c>
      <c r="R5" s="317" t="s">
        <v>41</v>
      </c>
      <c r="S5" s="317" t="s">
        <v>41</v>
      </c>
      <c r="T5" s="317" t="s">
        <v>41</v>
      </c>
      <c r="U5" s="317" t="s">
        <v>41</v>
      </c>
      <c r="V5" s="117"/>
      <c r="W5" s="117" t="s">
        <v>42</v>
      </c>
      <c r="X5" s="117"/>
      <c r="Y5" s="316" t="s">
        <v>43</v>
      </c>
      <c r="Z5" s="316" t="s">
        <v>42</v>
      </c>
      <c r="AA5" s="316" t="s">
        <v>42</v>
      </c>
      <c r="AB5" s="316" t="s">
        <v>42</v>
      </c>
      <c r="AC5" s="337" t="s">
        <v>42</v>
      </c>
      <c r="AD5" s="337"/>
      <c r="AE5" s="317" t="s">
        <v>41</v>
      </c>
      <c r="AF5" s="317" t="s">
        <v>41</v>
      </c>
      <c r="AG5" s="316" t="s">
        <v>42</v>
      </c>
      <c r="AH5" s="317" t="s">
        <v>41</v>
      </c>
      <c r="AI5" s="317" t="s">
        <v>41</v>
      </c>
      <c r="AJ5" s="317" t="s">
        <v>41</v>
      </c>
      <c r="AK5" s="92"/>
    </row>
    <row r="6" spans="2:37" s="94" customFormat="1" ht="70" x14ac:dyDescent="0.15">
      <c r="B6" s="95" t="s">
        <v>44</v>
      </c>
      <c r="C6" s="96" t="s">
        <v>45</v>
      </c>
      <c r="D6" s="96" t="s">
        <v>46</v>
      </c>
      <c r="E6" s="96" t="s">
        <v>47</v>
      </c>
      <c r="F6" s="95" t="s">
        <v>48</v>
      </c>
      <c r="G6" s="95" t="s">
        <v>49</v>
      </c>
      <c r="H6" s="95" t="s">
        <v>50</v>
      </c>
      <c r="I6" s="95" t="s">
        <v>51</v>
      </c>
      <c r="J6" s="95" t="s">
        <v>52</v>
      </c>
      <c r="K6" s="95"/>
      <c r="L6" s="95" t="s">
        <v>53</v>
      </c>
      <c r="M6" s="125" t="s">
        <v>54</v>
      </c>
      <c r="N6" s="97" t="s">
        <v>55</v>
      </c>
      <c r="O6" s="97" t="s">
        <v>56</v>
      </c>
      <c r="P6" s="97" t="s">
        <v>57</v>
      </c>
      <c r="Q6" s="97" t="s">
        <v>58</v>
      </c>
      <c r="R6" s="97" t="s">
        <v>59</v>
      </c>
      <c r="S6" s="118" t="s">
        <v>60</v>
      </c>
      <c r="T6" s="97" t="s">
        <v>61</v>
      </c>
      <c r="U6" s="97" t="s">
        <v>62</v>
      </c>
      <c r="V6" s="97" t="s">
        <v>63</v>
      </c>
      <c r="W6" s="97" t="s">
        <v>64</v>
      </c>
      <c r="X6" s="97" t="s">
        <v>65</v>
      </c>
      <c r="Y6" s="95" t="s">
        <v>66</v>
      </c>
      <c r="Z6" s="95" t="s">
        <v>67</v>
      </c>
      <c r="AA6" s="95" t="s">
        <v>68</v>
      </c>
      <c r="AB6" s="95" t="s">
        <v>69</v>
      </c>
      <c r="AC6" s="95" t="s">
        <v>70</v>
      </c>
      <c r="AD6" s="95" t="s">
        <v>71</v>
      </c>
      <c r="AE6" s="95" t="s">
        <v>72</v>
      </c>
      <c r="AF6" s="95" t="s">
        <v>73</v>
      </c>
      <c r="AG6" s="95" t="s">
        <v>68</v>
      </c>
      <c r="AH6" s="95" t="s">
        <v>74</v>
      </c>
      <c r="AI6" s="95" t="s">
        <v>75</v>
      </c>
      <c r="AJ6" s="95" t="s">
        <v>76</v>
      </c>
      <c r="AK6" s="98" t="s">
        <v>65</v>
      </c>
    </row>
    <row r="7" spans="2:37" s="94" customFormat="1" ht="42" x14ac:dyDescent="0.15">
      <c r="B7" s="95"/>
      <c r="C7" s="96"/>
      <c r="D7" s="96"/>
      <c r="E7" s="96" t="s">
        <v>77</v>
      </c>
      <c r="F7" s="95"/>
      <c r="G7" s="95" t="s">
        <v>78</v>
      </c>
      <c r="H7" s="95"/>
      <c r="I7" s="107" t="s">
        <v>79</v>
      </c>
      <c r="J7" s="95"/>
      <c r="K7" s="95"/>
      <c r="L7" s="95"/>
      <c r="M7" s="126" t="e" cm="1">
        <f t="array" ref="M7">OR(P7:V7="true")</f>
        <v>#N/A</v>
      </c>
      <c r="N7" s="97" t="b">
        <f>IF(AND((COUNTIF(I7,"*H4*")),(COUNTIF($E$7,"*H4*"))),TRUE,FALSE)</f>
        <v>0</v>
      </c>
      <c r="O7" s="97" t="e">
        <f>VLOOKUP(G7,'ECHA biocidal AS'!C6:H1473,6,FALSE)</f>
        <v>#N/A</v>
      </c>
      <c r="P7" s="106" t="e">
        <f>IF(AND(O7="false",(ISNUMBER(MATCH(G7,'ECHA biocidal AS'!C:C,0)))),"TRUE","False")</f>
        <v>#N/A</v>
      </c>
      <c r="Q7" s="106"/>
      <c r="R7" s="106" t="str">
        <f>IF(ISNUMBER(MATCH(G7,'ECHA candidate SVHC'!D:D,0)),"TRUE","False")</f>
        <v>False</v>
      </c>
      <c r="S7" s="106"/>
      <c r="T7" s="106" t="str">
        <f>IF(ISNUMBER(MATCH(F7,'EQS WFD'!C:C,0)),"TRUE","False")</f>
        <v>False</v>
      </c>
      <c r="U7" s="106" t="str">
        <f>IF(ISNUMBER(MATCH(G7,'ECHA POP'!D:D,0)),"TRUE","False")</f>
        <v>False</v>
      </c>
      <c r="V7" s="106" t="str">
        <f>IF(ISNUMBER(MATCH(G7,'SoC_Ctgb 20181010'!C:C,0)),"TRUE","False")</f>
        <v>False</v>
      </c>
      <c r="W7" s="106"/>
      <c r="X7" s="106"/>
      <c r="Y7" s="95"/>
      <c r="Z7" s="95"/>
      <c r="AA7" s="95"/>
      <c r="AB7" s="95"/>
      <c r="AC7" s="95"/>
      <c r="AD7" s="95"/>
      <c r="AE7" s="95"/>
      <c r="AF7" s="95"/>
      <c r="AG7" s="95"/>
      <c r="AH7" s="95"/>
      <c r="AI7" s="95"/>
      <c r="AJ7" s="95"/>
      <c r="AK7" s="98"/>
    </row>
    <row r="8" spans="2:37" s="94" customFormat="1" ht="28" hidden="1" x14ac:dyDescent="0.15">
      <c r="B8" s="95"/>
      <c r="C8" s="96"/>
      <c r="D8" s="96"/>
      <c r="E8" s="96"/>
      <c r="F8" s="95"/>
      <c r="G8" s="95" t="s">
        <v>80</v>
      </c>
      <c r="H8" s="95"/>
      <c r="I8" s="107" t="s">
        <v>81</v>
      </c>
      <c r="J8" s="95"/>
      <c r="K8" s="95"/>
      <c r="L8" s="95"/>
      <c r="M8" s="126" t="b" cm="1">
        <f t="array" ref="M8">OR(P8:V8="true")</f>
        <v>1</v>
      </c>
      <c r="N8" s="97" t="b">
        <f t="shared" ref="N8:N36" si="0">IF(AND((COUNTIF(I8,"*H4*")),(COUNTIF($E$7,"*H4*"))),TRUE,FALSE)</f>
        <v>0</v>
      </c>
      <c r="O8" s="97" t="str">
        <f>VLOOKUP(G8,'ECHA biocidal AS'!C7:H1474,6,FALSE)</f>
        <v>false</v>
      </c>
      <c r="P8" s="106" t="str">
        <f>IF(AND(O8="false",(ISNUMBER(MATCH(G8,'ECHA biocidal AS'!C:C,0)))),"TRUE","False")</f>
        <v>TRUE</v>
      </c>
      <c r="Q8" s="106"/>
      <c r="R8" s="106" t="str">
        <f>IF(ISNUMBER(MATCH(G8,'ECHA candidate SVHC'!D:D,0)),"TRUE","False")</f>
        <v>False</v>
      </c>
      <c r="S8" s="106"/>
      <c r="T8" s="106" t="str">
        <f>IF(ISNUMBER(MATCH(F8,'EQS WFD'!C:C,0)),"TRUE","False")</f>
        <v>False</v>
      </c>
      <c r="U8" s="106" t="str">
        <f>IF(ISNUMBER(MATCH(G8,'ECHA POP'!D:D,0)),"TRUE","False")</f>
        <v>False</v>
      </c>
      <c r="V8" s="106" t="str">
        <f>IF(ISNUMBER(MATCH(G8,'SoC_Ctgb 20181010'!C:C,0)),"TRUE","False")</f>
        <v>False</v>
      </c>
      <c r="W8" s="106"/>
      <c r="X8" s="106"/>
      <c r="Y8" s="95"/>
      <c r="Z8" s="95"/>
      <c r="AA8" s="95"/>
      <c r="AB8" s="95"/>
      <c r="AC8" s="95"/>
      <c r="AD8" s="95"/>
      <c r="AE8" s="95"/>
      <c r="AF8" s="95"/>
      <c r="AG8" s="95"/>
      <c r="AH8" s="95"/>
      <c r="AI8" s="95"/>
      <c r="AJ8" s="95"/>
      <c r="AK8" s="98"/>
    </row>
    <row r="9" spans="2:37" s="94" customFormat="1" ht="15" hidden="1" x14ac:dyDescent="0.15">
      <c r="B9" s="95"/>
      <c r="C9" s="96"/>
      <c r="D9" s="96"/>
      <c r="E9" s="96"/>
      <c r="F9" s="95"/>
      <c r="G9" s="95" t="s">
        <v>82</v>
      </c>
      <c r="H9" s="95"/>
      <c r="I9" s="107" t="s">
        <v>83</v>
      </c>
      <c r="J9" s="95"/>
      <c r="K9" s="95"/>
      <c r="L9" s="95"/>
      <c r="M9" s="126" t="e" cm="1">
        <f t="array" ref="M9">OR(P9:V9="true")</f>
        <v>#N/A</v>
      </c>
      <c r="N9" s="97" t="b">
        <f t="shared" si="0"/>
        <v>0</v>
      </c>
      <c r="O9" s="97" t="e">
        <f>VLOOKUP(G9,'ECHA biocidal AS'!C8:H1475,6,FALSE)</f>
        <v>#N/A</v>
      </c>
      <c r="P9" s="106" t="e">
        <f>IF(AND(O9="false",(ISNUMBER(MATCH(G9,'ECHA biocidal AS'!C:C,0)))),"TRUE","False")</f>
        <v>#N/A</v>
      </c>
      <c r="Q9" s="106"/>
      <c r="R9" s="106" t="str">
        <f>IF(ISNUMBER(MATCH(G9,'ECHA candidate SVHC'!D:D,0)),"TRUE","False")</f>
        <v>False</v>
      </c>
      <c r="S9" s="106"/>
      <c r="T9" s="106" t="str">
        <f>IF(ISNUMBER(MATCH(F9,'EQS WFD'!C:C,0)),"TRUE","False")</f>
        <v>False</v>
      </c>
      <c r="U9" s="106" t="str">
        <f>IF(ISNUMBER(MATCH(G9,'ECHA POP'!D:D,0)),"TRUE","False")</f>
        <v>False</v>
      </c>
      <c r="V9" s="106" t="str">
        <f>IF(ISNUMBER(MATCH(G9,'SoC_Ctgb 20181010'!C:C,0)),"TRUE","False")</f>
        <v>False</v>
      </c>
      <c r="W9" s="106"/>
      <c r="X9" s="106"/>
      <c r="Y9" s="95"/>
      <c r="Z9" s="95"/>
      <c r="AA9" s="95"/>
      <c r="AB9" s="95"/>
      <c r="AC9" s="95"/>
      <c r="AD9" s="95"/>
      <c r="AE9" s="95"/>
      <c r="AF9" s="95"/>
      <c r="AG9" s="95"/>
      <c r="AH9" s="95"/>
      <c r="AI9" s="95"/>
      <c r="AJ9" s="95"/>
      <c r="AK9" s="98"/>
    </row>
    <row r="10" spans="2:37" s="94" customFormat="1" ht="15" hidden="1" x14ac:dyDescent="0.15">
      <c r="B10" s="95"/>
      <c r="C10" s="96"/>
      <c r="D10" s="96"/>
      <c r="E10" s="96"/>
      <c r="F10" s="95"/>
      <c r="G10" s="95" t="s">
        <v>84</v>
      </c>
      <c r="H10" s="95"/>
      <c r="I10" s="107" t="s">
        <v>83</v>
      </c>
      <c r="J10" s="95"/>
      <c r="K10" s="95"/>
      <c r="L10" s="95"/>
      <c r="M10" s="126" t="e" cm="1">
        <f t="array" ref="M10">OR(P10:V10="true")</f>
        <v>#N/A</v>
      </c>
      <c r="N10" s="97" t="b">
        <f t="shared" si="0"/>
        <v>0</v>
      </c>
      <c r="O10" s="97" t="e">
        <f>VLOOKUP(G10,'ECHA biocidal AS'!C9:H1476,6,FALSE)</f>
        <v>#N/A</v>
      </c>
      <c r="P10" s="106" t="e">
        <f>IF(AND(O10="false",(ISNUMBER(MATCH(G10,'ECHA biocidal AS'!C:C,0)))),"TRUE","False")</f>
        <v>#N/A</v>
      </c>
      <c r="Q10" s="106"/>
      <c r="R10" s="106" t="str">
        <f>IF(ISNUMBER(MATCH(G10,'ECHA candidate SVHC'!D:D,0)),"TRUE","False")</f>
        <v>False</v>
      </c>
      <c r="S10" s="106"/>
      <c r="T10" s="106" t="str">
        <f>IF(ISNUMBER(MATCH(F10,'EQS WFD'!C:C,0)),"TRUE","False")</f>
        <v>False</v>
      </c>
      <c r="U10" s="106" t="str">
        <f>IF(ISNUMBER(MATCH(G10,'ECHA POP'!D:D,0)),"TRUE","False")</f>
        <v>False</v>
      </c>
      <c r="V10" s="106" t="str">
        <f>IF(ISNUMBER(MATCH(G10,'SoC_Ctgb 20181010'!C:C,0)),"TRUE","False")</f>
        <v>False</v>
      </c>
      <c r="W10" s="106"/>
      <c r="X10" s="106"/>
      <c r="Y10" s="95"/>
      <c r="Z10" s="95"/>
      <c r="AA10" s="95"/>
      <c r="AB10" s="95"/>
      <c r="AC10" s="95"/>
      <c r="AD10" s="95"/>
      <c r="AE10" s="95"/>
      <c r="AF10" s="95"/>
      <c r="AG10" s="95"/>
      <c r="AH10" s="95"/>
      <c r="AI10" s="95"/>
      <c r="AJ10" s="95"/>
      <c r="AK10" s="98"/>
    </row>
    <row r="11" spans="2:37" s="94" customFormat="1" ht="15" hidden="1" x14ac:dyDescent="0.15">
      <c r="B11" s="95"/>
      <c r="C11" s="96"/>
      <c r="D11" s="96"/>
      <c r="E11" s="96"/>
      <c r="F11" s="95"/>
      <c r="G11" s="95" t="s">
        <v>84</v>
      </c>
      <c r="H11" s="95"/>
      <c r="I11" s="107" t="s">
        <v>85</v>
      </c>
      <c r="J11" s="95"/>
      <c r="K11" s="95"/>
      <c r="L11" s="95"/>
      <c r="M11" s="126" t="e" cm="1">
        <f t="array" ref="M11">OR(P11:V11="true")</f>
        <v>#N/A</v>
      </c>
      <c r="N11" s="97" t="b">
        <f t="shared" si="0"/>
        <v>0</v>
      </c>
      <c r="O11" s="97" t="e">
        <f>VLOOKUP(G11,'ECHA biocidal AS'!C10:H1477,6,FALSE)</f>
        <v>#N/A</v>
      </c>
      <c r="P11" s="106" t="e">
        <f>IF(AND(O11="false",(ISNUMBER(MATCH(G11,'ECHA biocidal AS'!C:C,0)))),"TRUE","False")</f>
        <v>#N/A</v>
      </c>
      <c r="Q11" s="106"/>
      <c r="R11" s="106" t="str">
        <f>IF(ISNUMBER(MATCH(G11,'ECHA candidate SVHC'!D:D,0)),"TRUE","False")</f>
        <v>False</v>
      </c>
      <c r="S11" s="106"/>
      <c r="T11" s="106" t="str">
        <f>IF(ISNUMBER(MATCH(F11,'EQS WFD'!C:C,0)),"TRUE","False")</f>
        <v>False</v>
      </c>
      <c r="U11" s="106" t="str">
        <f>IF(ISNUMBER(MATCH(G11,'ECHA POP'!D:D,0)),"TRUE","False")</f>
        <v>False</v>
      </c>
      <c r="V11" s="106" t="str">
        <f>IF(ISNUMBER(MATCH(G11,'SoC_Ctgb 20181010'!C:C,0)),"TRUE","False")</f>
        <v>False</v>
      </c>
      <c r="W11" s="106"/>
      <c r="X11" s="106"/>
      <c r="Y11" s="95"/>
      <c r="Z11" s="95"/>
      <c r="AA11" s="95"/>
      <c r="AB11" s="95"/>
      <c r="AC11" s="95"/>
      <c r="AD11" s="95"/>
      <c r="AE11" s="95"/>
      <c r="AF11" s="95"/>
      <c r="AG11" s="95"/>
      <c r="AH11" s="95"/>
      <c r="AI11" s="95"/>
      <c r="AJ11" s="95"/>
      <c r="AK11" s="98"/>
    </row>
    <row r="12" spans="2:37" s="94" customFormat="1" ht="42" hidden="1" x14ac:dyDescent="0.15">
      <c r="B12" s="95"/>
      <c r="C12" s="96"/>
      <c r="D12" s="96"/>
      <c r="E12" s="96"/>
      <c r="F12" s="95"/>
      <c r="G12" s="95" t="s">
        <v>86</v>
      </c>
      <c r="H12" s="95"/>
      <c r="I12" s="107" t="s">
        <v>87</v>
      </c>
      <c r="J12" s="95"/>
      <c r="K12" s="95"/>
      <c r="L12" s="95"/>
      <c r="M12" s="126" t="e" cm="1">
        <f t="array" ref="M12">OR(P12:V12="true")</f>
        <v>#N/A</v>
      </c>
      <c r="N12" s="97" t="b">
        <f t="shared" si="0"/>
        <v>0</v>
      </c>
      <c r="O12" s="97" t="e">
        <f>VLOOKUP(G12,'ECHA biocidal AS'!C11:H1478,6,FALSE)</f>
        <v>#N/A</v>
      </c>
      <c r="P12" s="106" t="e">
        <f>IF(AND(O12="false",(ISNUMBER(MATCH(G12,'ECHA biocidal AS'!C:C,0)))),"TRUE","False")</f>
        <v>#N/A</v>
      </c>
      <c r="Q12" s="106"/>
      <c r="R12" s="106" t="str">
        <f>IF(ISNUMBER(MATCH(G12,'ECHA candidate SVHC'!D:D,0)),"TRUE","False")</f>
        <v>False</v>
      </c>
      <c r="S12" s="106"/>
      <c r="T12" s="106" t="str">
        <f>IF(ISNUMBER(MATCH(F12,'EQS WFD'!C:C,0)),"TRUE","False")</f>
        <v>False</v>
      </c>
      <c r="U12" s="106" t="str">
        <f>IF(ISNUMBER(MATCH(G12,'ECHA POP'!D:D,0)),"TRUE","False")</f>
        <v>False</v>
      </c>
      <c r="V12" s="106" t="str">
        <f>IF(ISNUMBER(MATCH(G12,'SoC_Ctgb 20181010'!C:C,0)),"TRUE","False")</f>
        <v>False</v>
      </c>
      <c r="W12" s="106"/>
      <c r="X12" s="106"/>
      <c r="Y12" s="95"/>
      <c r="Z12" s="95"/>
      <c r="AA12" s="95"/>
      <c r="AB12" s="95"/>
      <c r="AC12" s="95"/>
      <c r="AD12" s="95"/>
      <c r="AE12" s="95"/>
      <c r="AF12" s="95"/>
      <c r="AG12" s="95"/>
      <c r="AH12" s="95"/>
      <c r="AI12" s="95"/>
      <c r="AJ12" s="95"/>
      <c r="AK12" s="98"/>
    </row>
    <row r="13" spans="2:37" s="94" customFormat="1" ht="28" hidden="1" x14ac:dyDescent="0.15">
      <c r="B13" s="95"/>
      <c r="C13" s="96"/>
      <c r="D13" s="96"/>
      <c r="E13" s="96"/>
      <c r="F13" s="95"/>
      <c r="G13" s="95" t="s">
        <v>88</v>
      </c>
      <c r="H13" s="95"/>
      <c r="I13" s="107" t="s">
        <v>81</v>
      </c>
      <c r="J13" s="95"/>
      <c r="K13" s="95"/>
      <c r="L13" s="95"/>
      <c r="M13" s="126" t="e" cm="1">
        <f t="array" ref="M13">OR(P13:V13="true")</f>
        <v>#N/A</v>
      </c>
      <c r="N13" s="97" t="b">
        <f t="shared" si="0"/>
        <v>0</v>
      </c>
      <c r="O13" s="97" t="e">
        <f>VLOOKUP(G13,'ECHA biocidal AS'!C12:H1479,6,FALSE)</f>
        <v>#N/A</v>
      </c>
      <c r="P13" s="106" t="e">
        <f>IF(AND(O13="false",(ISNUMBER(MATCH(G13,'ECHA biocidal AS'!C:C,0)))),"TRUE","False")</f>
        <v>#N/A</v>
      </c>
      <c r="Q13" s="106"/>
      <c r="R13" s="106" t="str">
        <f>IF(ISNUMBER(MATCH(G13,'ECHA candidate SVHC'!D:D,0)),"TRUE","False")</f>
        <v>False</v>
      </c>
      <c r="S13" s="106"/>
      <c r="T13" s="106" t="str">
        <f>IF(ISNUMBER(MATCH(F13,'EQS WFD'!C:C,0)),"TRUE","False")</f>
        <v>False</v>
      </c>
      <c r="U13" s="106" t="str">
        <f>IF(ISNUMBER(MATCH(G13,'ECHA POP'!D:D,0)),"TRUE","False")</f>
        <v>False</v>
      </c>
      <c r="V13" s="106" t="str">
        <f>IF(ISNUMBER(MATCH(G13,'SoC_Ctgb 20181010'!C:C,0)),"TRUE","False")</f>
        <v>False</v>
      </c>
      <c r="W13" s="106"/>
      <c r="X13" s="106"/>
      <c r="Y13" s="95"/>
      <c r="Z13" s="95"/>
      <c r="AA13" s="95"/>
      <c r="AB13" s="95"/>
      <c r="AC13" s="95"/>
      <c r="AD13" s="95"/>
      <c r="AE13" s="95"/>
      <c r="AF13" s="95"/>
      <c r="AG13" s="95"/>
      <c r="AH13" s="95"/>
      <c r="AI13" s="95"/>
      <c r="AJ13" s="95"/>
      <c r="AK13" s="98"/>
    </row>
    <row r="14" spans="2:37" s="94" customFormat="1" ht="28" hidden="1" x14ac:dyDescent="0.15">
      <c r="B14" s="95"/>
      <c r="C14" s="96"/>
      <c r="D14" s="96"/>
      <c r="E14" s="96"/>
      <c r="F14" s="95"/>
      <c r="G14" s="95" t="s">
        <v>84</v>
      </c>
      <c r="H14" s="95"/>
      <c r="I14" s="107" t="s">
        <v>81</v>
      </c>
      <c r="J14" s="95"/>
      <c r="K14" s="95"/>
      <c r="L14" s="95"/>
      <c r="M14" s="126" t="e" cm="1">
        <f t="array" ref="M14">OR(P14:V14="true")</f>
        <v>#N/A</v>
      </c>
      <c r="N14" s="97" t="b">
        <f t="shared" si="0"/>
        <v>0</v>
      </c>
      <c r="O14" s="97" t="e">
        <f>VLOOKUP(G14,'ECHA biocidal AS'!C13:H1480,6,FALSE)</f>
        <v>#N/A</v>
      </c>
      <c r="P14" s="106" t="e">
        <f>IF(AND(O14="false",(ISNUMBER(MATCH(G14,'ECHA biocidal AS'!C:C,0)))),"TRUE","False")</f>
        <v>#N/A</v>
      </c>
      <c r="Q14" s="106"/>
      <c r="R14" s="106" t="str">
        <f>IF(ISNUMBER(MATCH(G14,'ECHA candidate SVHC'!D:D,0)),"TRUE","False")</f>
        <v>False</v>
      </c>
      <c r="S14" s="106"/>
      <c r="T14" s="106" t="str">
        <f>IF(ISNUMBER(MATCH(F14,'EQS WFD'!C:C,0)),"TRUE","False")</f>
        <v>False</v>
      </c>
      <c r="U14" s="106" t="str">
        <f>IF(ISNUMBER(MATCH(G14,'ECHA POP'!D:D,0)),"TRUE","False")</f>
        <v>False</v>
      </c>
      <c r="V14" s="106" t="str">
        <f>IF(ISNUMBER(MATCH(G14,'SoC_Ctgb 20181010'!C:C,0)),"TRUE","False")</f>
        <v>False</v>
      </c>
      <c r="W14" s="106"/>
      <c r="X14" s="106"/>
      <c r="Y14" s="95"/>
      <c r="Z14" s="95"/>
      <c r="AA14" s="95"/>
      <c r="AB14" s="95"/>
      <c r="AC14" s="95"/>
      <c r="AD14" s="95"/>
      <c r="AE14" s="95"/>
      <c r="AF14" s="95"/>
      <c r="AG14" s="95"/>
      <c r="AH14" s="95"/>
      <c r="AI14" s="95"/>
      <c r="AJ14" s="95"/>
      <c r="AK14" s="98"/>
    </row>
    <row r="15" spans="2:37" s="94" customFormat="1" ht="15" hidden="1" x14ac:dyDescent="0.15">
      <c r="B15" s="95"/>
      <c r="C15" s="96"/>
      <c r="D15" s="96"/>
      <c r="E15" s="96"/>
      <c r="F15" s="95"/>
      <c r="G15" s="95" t="s">
        <v>89</v>
      </c>
      <c r="H15" s="95"/>
      <c r="I15" s="107" t="s">
        <v>90</v>
      </c>
      <c r="J15" s="95"/>
      <c r="K15" s="95"/>
      <c r="L15" s="95"/>
      <c r="M15" s="126" t="b" cm="1">
        <f t="array" ref="M15">OR(P15:V15="true")</f>
        <v>1</v>
      </c>
      <c r="N15" s="97" t="b">
        <f t="shared" si="0"/>
        <v>0</v>
      </c>
      <c r="O15" s="97" t="str">
        <f>VLOOKUP(G15,'ECHA biocidal AS'!C14:H1481,6,FALSE)</f>
        <v>false</v>
      </c>
      <c r="P15" s="106" t="str">
        <f>IF(AND(O15="false",(ISNUMBER(MATCH(G15,'ECHA biocidal AS'!C:C,0)))),"TRUE","False")</f>
        <v>TRUE</v>
      </c>
      <c r="Q15" s="106"/>
      <c r="R15" s="106" t="str">
        <f>IF(ISNUMBER(MATCH(G15,'ECHA candidate SVHC'!D:D,0)),"TRUE","False")</f>
        <v>False</v>
      </c>
      <c r="S15" s="106"/>
      <c r="T15" s="106" t="str">
        <f>IF(ISNUMBER(MATCH(F15,'EQS WFD'!C:C,0)),"TRUE","False")</f>
        <v>False</v>
      </c>
      <c r="U15" s="106" t="str">
        <f>IF(ISNUMBER(MATCH(G15,'ECHA POP'!D:D,0)),"TRUE","False")</f>
        <v>False</v>
      </c>
      <c r="V15" s="106" t="str">
        <f>IF(ISNUMBER(MATCH(G15,'SoC_Ctgb 20181010'!C:C,0)),"TRUE","False")</f>
        <v>False</v>
      </c>
      <c r="W15" s="106"/>
      <c r="X15" s="106"/>
      <c r="Y15" s="95"/>
      <c r="Z15" s="95"/>
      <c r="AA15" s="95"/>
      <c r="AB15" s="95"/>
      <c r="AC15" s="95"/>
      <c r="AD15" s="95"/>
      <c r="AE15" s="95"/>
      <c r="AF15" s="95"/>
      <c r="AG15" s="95"/>
      <c r="AH15" s="95"/>
      <c r="AI15" s="95"/>
      <c r="AJ15" s="95"/>
      <c r="AK15" s="98"/>
    </row>
    <row r="16" spans="2:37" s="94" customFormat="1" ht="42" hidden="1" x14ac:dyDescent="0.15">
      <c r="B16" s="95"/>
      <c r="C16" s="96"/>
      <c r="D16" s="96"/>
      <c r="E16" s="96"/>
      <c r="F16" s="95"/>
      <c r="G16" s="95"/>
      <c r="H16" s="95"/>
      <c r="I16" s="107" t="s">
        <v>91</v>
      </c>
      <c r="J16" s="95"/>
      <c r="K16" s="95"/>
      <c r="L16" s="95"/>
      <c r="M16" s="126" t="e" cm="1">
        <f t="array" ref="M16">OR(P16:V16="true")</f>
        <v>#N/A</v>
      </c>
      <c r="N16" s="97" t="b">
        <f t="shared" si="0"/>
        <v>0</v>
      </c>
      <c r="O16" s="97" t="e">
        <f>VLOOKUP(G16,'ECHA biocidal AS'!C15:H1482,6,FALSE)</f>
        <v>#N/A</v>
      </c>
      <c r="P16" s="106" t="e">
        <f>IF(AND(O16="false",(ISNUMBER(MATCH(G16,'ECHA biocidal AS'!C:C,0)))),"TRUE","False")</f>
        <v>#N/A</v>
      </c>
      <c r="Q16" s="106"/>
      <c r="R16" s="106" t="str">
        <f>IF(ISNUMBER(MATCH(G16,'ECHA candidate SVHC'!D:D,0)),"TRUE","False")</f>
        <v>False</v>
      </c>
      <c r="S16" s="106"/>
      <c r="T16" s="106" t="str">
        <f>IF(ISNUMBER(MATCH(F16,'EQS WFD'!C:C,0)),"TRUE","False")</f>
        <v>False</v>
      </c>
      <c r="U16" s="106" t="str">
        <f>IF(ISNUMBER(MATCH(G16,'ECHA POP'!D:D,0)),"TRUE","False")</f>
        <v>False</v>
      </c>
      <c r="V16" s="106" t="str">
        <f>IF(ISNUMBER(MATCH(G16,'SoC_Ctgb 20181010'!C:C,0)),"TRUE","False")</f>
        <v>False</v>
      </c>
      <c r="W16" s="106"/>
      <c r="X16" s="106"/>
      <c r="Y16" s="95"/>
      <c r="Z16" s="95"/>
      <c r="AA16" s="95"/>
      <c r="AB16" s="95"/>
      <c r="AC16" s="95"/>
      <c r="AD16" s="95"/>
      <c r="AE16" s="95"/>
      <c r="AF16" s="95"/>
      <c r="AG16" s="95"/>
      <c r="AH16" s="95"/>
      <c r="AI16" s="95"/>
      <c r="AJ16" s="95"/>
      <c r="AK16" s="98"/>
    </row>
    <row r="17" spans="2:37" s="94" customFormat="1" ht="42" hidden="1" x14ac:dyDescent="0.15">
      <c r="B17" s="95"/>
      <c r="C17" s="96"/>
      <c r="D17" s="96"/>
      <c r="E17" s="96"/>
      <c r="F17" s="95"/>
      <c r="G17" s="95"/>
      <c r="H17" s="95"/>
      <c r="I17" s="107" t="s">
        <v>91</v>
      </c>
      <c r="J17" s="95"/>
      <c r="K17" s="95"/>
      <c r="L17" s="95"/>
      <c r="M17" s="126" t="e" cm="1">
        <f t="array" ref="M17">OR(P17:V17="true")</f>
        <v>#N/A</v>
      </c>
      <c r="N17" s="97" t="b">
        <f t="shared" si="0"/>
        <v>0</v>
      </c>
      <c r="O17" s="97" t="e">
        <f>VLOOKUP(G17,'ECHA biocidal AS'!C16:H1483,6,FALSE)</f>
        <v>#N/A</v>
      </c>
      <c r="P17" s="106" t="e">
        <f>IF(AND(O17="false",(ISNUMBER(MATCH(G17,'ECHA biocidal AS'!C:C,0)))),"TRUE","False")</f>
        <v>#N/A</v>
      </c>
      <c r="Q17" s="106"/>
      <c r="R17" s="106" t="str">
        <f>IF(ISNUMBER(MATCH(G17,'ECHA candidate SVHC'!D:D,0)),"TRUE","False")</f>
        <v>False</v>
      </c>
      <c r="S17" s="106"/>
      <c r="T17" s="106" t="str">
        <f>IF(ISNUMBER(MATCH(F17,'EQS WFD'!C:C,0)),"TRUE","False")</f>
        <v>False</v>
      </c>
      <c r="U17" s="106" t="str">
        <f>IF(ISNUMBER(MATCH(G17,'ECHA POP'!D:D,0)),"TRUE","False")</f>
        <v>False</v>
      </c>
      <c r="V17" s="106" t="str">
        <f>IF(ISNUMBER(MATCH(G17,'SoC_Ctgb 20181010'!C:C,0)),"TRUE","False")</f>
        <v>False</v>
      </c>
      <c r="W17" s="106"/>
      <c r="X17" s="106"/>
      <c r="Y17" s="95"/>
      <c r="Z17" s="95"/>
      <c r="AA17" s="95"/>
      <c r="AB17" s="95"/>
      <c r="AC17" s="95"/>
      <c r="AD17" s="95"/>
      <c r="AE17" s="95"/>
      <c r="AF17" s="95"/>
      <c r="AG17" s="95"/>
      <c r="AH17" s="95"/>
      <c r="AI17" s="95"/>
      <c r="AJ17" s="95"/>
      <c r="AK17" s="98"/>
    </row>
    <row r="18" spans="2:37" s="94" customFormat="1" ht="28" hidden="1" x14ac:dyDescent="0.15">
      <c r="B18" s="95"/>
      <c r="C18" s="96"/>
      <c r="D18" s="96"/>
      <c r="E18" s="96"/>
      <c r="F18" s="95"/>
      <c r="G18" s="95"/>
      <c r="H18" s="95"/>
      <c r="I18" s="107" t="s">
        <v>92</v>
      </c>
      <c r="J18" s="95"/>
      <c r="K18" s="95"/>
      <c r="L18" s="95"/>
      <c r="M18" s="126" t="e" cm="1">
        <f t="array" ref="M18">OR(P18:V18="true")</f>
        <v>#N/A</v>
      </c>
      <c r="N18" s="97" t="b">
        <f t="shared" si="0"/>
        <v>0</v>
      </c>
      <c r="O18" s="97" t="e">
        <f>VLOOKUP(G18,'ECHA biocidal AS'!C17:H1484,6,FALSE)</f>
        <v>#N/A</v>
      </c>
      <c r="P18" s="106" t="e">
        <f>IF(AND(O18="false",(ISNUMBER(MATCH(G18,'ECHA biocidal AS'!C:C,0)))),"TRUE","False")</f>
        <v>#N/A</v>
      </c>
      <c r="Q18" s="106"/>
      <c r="R18" s="106" t="str">
        <f>IF(ISNUMBER(MATCH(G18,'ECHA candidate SVHC'!D:D,0)),"TRUE","False")</f>
        <v>False</v>
      </c>
      <c r="S18" s="106"/>
      <c r="T18" s="106" t="str">
        <f>IF(ISNUMBER(MATCH(F18,'EQS WFD'!C:C,0)),"TRUE","False")</f>
        <v>False</v>
      </c>
      <c r="U18" s="106" t="str">
        <f>IF(ISNUMBER(MATCH(G18,'ECHA POP'!D:D,0)),"TRUE","False")</f>
        <v>False</v>
      </c>
      <c r="V18" s="106" t="str">
        <f>IF(ISNUMBER(MATCH(G18,'SoC_Ctgb 20181010'!C:C,0)),"TRUE","False")</f>
        <v>False</v>
      </c>
      <c r="W18" s="106"/>
      <c r="X18" s="106"/>
      <c r="Y18" s="95"/>
      <c r="Z18" s="95"/>
      <c r="AA18" s="95"/>
      <c r="AB18" s="95"/>
      <c r="AC18" s="95"/>
      <c r="AD18" s="95"/>
      <c r="AE18" s="95"/>
      <c r="AF18" s="95"/>
      <c r="AG18" s="95"/>
      <c r="AH18" s="95"/>
      <c r="AI18" s="95"/>
      <c r="AJ18" s="95"/>
      <c r="AK18" s="98"/>
    </row>
    <row r="19" spans="2:37" s="94" customFormat="1" ht="15" hidden="1" x14ac:dyDescent="0.15">
      <c r="B19" s="95"/>
      <c r="C19" s="96"/>
      <c r="D19" s="96"/>
      <c r="E19" s="96"/>
      <c r="F19" s="95"/>
      <c r="G19" s="95"/>
      <c r="H19" s="95"/>
      <c r="I19" s="107"/>
      <c r="J19" s="95"/>
      <c r="K19" s="95"/>
      <c r="L19" s="95"/>
      <c r="M19" s="126" t="e" cm="1">
        <f t="array" ref="M19">OR(P19:V19="true")</f>
        <v>#N/A</v>
      </c>
      <c r="N19" s="97" t="b">
        <f t="shared" si="0"/>
        <v>0</v>
      </c>
      <c r="O19" s="97" t="e">
        <f>VLOOKUP(G19,'ECHA biocidal AS'!C18:H1485,6,FALSE)</f>
        <v>#N/A</v>
      </c>
      <c r="P19" s="106" t="e">
        <f>IF(AND(O19="false",(ISNUMBER(MATCH(G19,'ECHA biocidal AS'!C:C,0)))),"TRUE","False")</f>
        <v>#N/A</v>
      </c>
      <c r="Q19" s="106"/>
      <c r="R19" s="106" t="str">
        <f>IF(ISNUMBER(MATCH(G19,'ECHA candidate SVHC'!D:D,0)),"TRUE","False")</f>
        <v>False</v>
      </c>
      <c r="S19" s="106"/>
      <c r="T19" s="106" t="str">
        <f>IF(ISNUMBER(MATCH(F19,'EQS WFD'!C:C,0)),"TRUE","False")</f>
        <v>False</v>
      </c>
      <c r="U19" s="106" t="str">
        <f>IF(ISNUMBER(MATCH(G19,'ECHA POP'!D:D,0)),"TRUE","False")</f>
        <v>False</v>
      </c>
      <c r="V19" s="106" t="str">
        <f>IF(ISNUMBER(MATCH(G19,'SoC_Ctgb 20181010'!C:C,0)),"TRUE","False")</f>
        <v>False</v>
      </c>
      <c r="W19" s="106"/>
      <c r="X19" s="106"/>
      <c r="Y19" s="95"/>
      <c r="Z19" s="95"/>
      <c r="AA19" s="95"/>
      <c r="AB19" s="95"/>
      <c r="AC19" s="95"/>
      <c r="AD19" s="95"/>
      <c r="AE19" s="95"/>
      <c r="AF19" s="95"/>
      <c r="AG19" s="95"/>
      <c r="AH19" s="95"/>
      <c r="AI19" s="95"/>
      <c r="AJ19" s="95"/>
      <c r="AK19" s="98"/>
    </row>
    <row r="20" spans="2:37" s="94" customFormat="1" ht="15" hidden="1" x14ac:dyDescent="0.15">
      <c r="B20" s="95"/>
      <c r="C20" s="96"/>
      <c r="D20" s="96"/>
      <c r="E20" s="96"/>
      <c r="F20" s="95"/>
      <c r="G20" s="95"/>
      <c r="H20" s="95"/>
      <c r="I20" s="107"/>
      <c r="J20" s="95"/>
      <c r="K20" s="95"/>
      <c r="L20" s="95"/>
      <c r="M20" s="126" t="e" cm="1">
        <f t="array" ref="M20">OR(P20:V20="true")</f>
        <v>#N/A</v>
      </c>
      <c r="N20" s="97" t="b">
        <f t="shared" si="0"/>
        <v>0</v>
      </c>
      <c r="O20" s="97" t="e">
        <f>VLOOKUP(G20,'ECHA biocidal AS'!C19:H1486,6,FALSE)</f>
        <v>#N/A</v>
      </c>
      <c r="P20" s="106" t="e">
        <f>IF(AND(O20="false",(ISNUMBER(MATCH(G20,'ECHA biocidal AS'!C:C,0)))),"TRUE","False")</f>
        <v>#N/A</v>
      </c>
      <c r="Q20" s="106"/>
      <c r="R20" s="106" t="str">
        <f>IF(ISNUMBER(MATCH(G20,'ECHA candidate SVHC'!D:D,0)),"TRUE","False")</f>
        <v>False</v>
      </c>
      <c r="S20" s="106"/>
      <c r="T20" s="106" t="str">
        <f>IF(ISNUMBER(MATCH(F20,'EQS WFD'!C:C,0)),"TRUE","False")</f>
        <v>False</v>
      </c>
      <c r="U20" s="106" t="str">
        <f>IF(ISNUMBER(MATCH(G20,'ECHA POP'!D:D,0)),"TRUE","False")</f>
        <v>False</v>
      </c>
      <c r="V20" s="106" t="str">
        <f>IF(ISNUMBER(MATCH(G20,'SoC_Ctgb 20181010'!C:C,0)),"TRUE","False")</f>
        <v>False</v>
      </c>
      <c r="W20" s="106"/>
      <c r="X20" s="106"/>
      <c r="Y20" s="95"/>
      <c r="Z20" s="95"/>
      <c r="AA20" s="95"/>
      <c r="AB20" s="95"/>
      <c r="AC20" s="95"/>
      <c r="AD20" s="95"/>
      <c r="AE20" s="95"/>
      <c r="AF20" s="95"/>
      <c r="AG20" s="95"/>
      <c r="AH20" s="95"/>
      <c r="AI20" s="95"/>
      <c r="AJ20" s="95"/>
      <c r="AK20" s="98"/>
    </row>
    <row r="21" spans="2:37" s="94" customFormat="1" ht="15" hidden="1" x14ac:dyDescent="0.15">
      <c r="B21" s="95"/>
      <c r="C21" s="96"/>
      <c r="D21" s="96"/>
      <c r="E21" s="96"/>
      <c r="F21" s="95"/>
      <c r="G21" s="95"/>
      <c r="H21" s="95"/>
      <c r="I21" s="107"/>
      <c r="J21" s="95"/>
      <c r="K21" s="95"/>
      <c r="L21" s="95"/>
      <c r="M21" s="126" t="e" cm="1">
        <f t="array" ref="M21">OR(P21:V21="true")</f>
        <v>#N/A</v>
      </c>
      <c r="N21" s="97" t="b">
        <f t="shared" si="0"/>
        <v>0</v>
      </c>
      <c r="O21" s="97" t="e">
        <f>VLOOKUP(G21,'ECHA biocidal AS'!C20:H1487,6,FALSE)</f>
        <v>#N/A</v>
      </c>
      <c r="P21" s="106" t="e">
        <f>IF(AND(O21="false",(ISNUMBER(MATCH(G21,'ECHA biocidal AS'!C:C,0)))),"TRUE","False")</f>
        <v>#N/A</v>
      </c>
      <c r="Q21" s="106"/>
      <c r="R21" s="106" t="str">
        <f>IF(ISNUMBER(MATCH(G21,'ECHA candidate SVHC'!D:D,0)),"TRUE","False")</f>
        <v>False</v>
      </c>
      <c r="S21" s="106"/>
      <c r="T21" s="106" t="str">
        <f>IF(ISNUMBER(MATCH(F21,'EQS WFD'!C:C,0)),"TRUE","False")</f>
        <v>False</v>
      </c>
      <c r="U21" s="106" t="str">
        <f>IF(ISNUMBER(MATCH(G21,'ECHA POP'!D:D,0)),"TRUE","False")</f>
        <v>False</v>
      </c>
      <c r="V21" s="106" t="str">
        <f>IF(ISNUMBER(MATCH(G21,'SoC_Ctgb 20181010'!C:C,0)),"TRUE","False")</f>
        <v>False</v>
      </c>
      <c r="W21" s="106"/>
      <c r="X21" s="106"/>
      <c r="Y21" s="95"/>
      <c r="Z21" s="95"/>
      <c r="AA21" s="95"/>
      <c r="AB21" s="95"/>
      <c r="AC21" s="95"/>
      <c r="AD21" s="95"/>
      <c r="AE21" s="95"/>
      <c r="AF21" s="95"/>
      <c r="AG21" s="95"/>
      <c r="AH21" s="95"/>
      <c r="AI21" s="95"/>
      <c r="AJ21" s="95"/>
      <c r="AK21" s="98"/>
    </row>
    <row r="22" spans="2:37" s="94" customFormat="1" ht="15" hidden="1" x14ac:dyDescent="0.15">
      <c r="B22" s="95"/>
      <c r="C22" s="96"/>
      <c r="D22" s="96"/>
      <c r="E22" s="96"/>
      <c r="F22" s="95"/>
      <c r="G22" s="95"/>
      <c r="H22" s="95"/>
      <c r="I22" s="107"/>
      <c r="J22" s="95"/>
      <c r="K22" s="95"/>
      <c r="L22" s="95"/>
      <c r="M22" s="126" t="e" cm="1">
        <f t="array" ref="M22">OR(P22:V22="true")</f>
        <v>#N/A</v>
      </c>
      <c r="N22" s="97" t="b">
        <f t="shared" si="0"/>
        <v>0</v>
      </c>
      <c r="O22" s="97" t="e">
        <f>VLOOKUP(G22,'ECHA biocidal AS'!C21:H1488,6,FALSE)</f>
        <v>#N/A</v>
      </c>
      <c r="P22" s="106" t="e">
        <f>IF(AND(O22="false",(ISNUMBER(MATCH(G22,'ECHA biocidal AS'!C:C,0)))),"TRUE","False")</f>
        <v>#N/A</v>
      </c>
      <c r="Q22" s="106"/>
      <c r="R22" s="106" t="str">
        <f>IF(ISNUMBER(MATCH(G22,'ECHA candidate SVHC'!D:D,0)),"TRUE","False")</f>
        <v>False</v>
      </c>
      <c r="S22" s="106"/>
      <c r="T22" s="106" t="str">
        <f>IF(ISNUMBER(MATCH(F22,'EQS WFD'!C:C,0)),"TRUE","False")</f>
        <v>False</v>
      </c>
      <c r="U22" s="106" t="str">
        <f>IF(ISNUMBER(MATCH(G22,'ECHA POP'!D:D,0)),"TRUE","False")</f>
        <v>False</v>
      </c>
      <c r="V22" s="106" t="str">
        <f>IF(ISNUMBER(MATCH(G22,'SoC_Ctgb 20181010'!C:C,0)),"TRUE","False")</f>
        <v>False</v>
      </c>
      <c r="W22" s="106"/>
      <c r="X22" s="106"/>
      <c r="Y22" s="95"/>
      <c r="Z22" s="95"/>
      <c r="AA22" s="95"/>
      <c r="AB22" s="95"/>
      <c r="AC22" s="95"/>
      <c r="AD22" s="95"/>
      <c r="AE22" s="95"/>
      <c r="AF22" s="95"/>
      <c r="AG22" s="95"/>
      <c r="AH22" s="95"/>
      <c r="AI22" s="95"/>
      <c r="AJ22" s="95"/>
      <c r="AK22" s="98"/>
    </row>
    <row r="23" spans="2:37" s="94" customFormat="1" ht="15" hidden="1" x14ac:dyDescent="0.15">
      <c r="B23" s="95"/>
      <c r="C23" s="96"/>
      <c r="D23" s="96"/>
      <c r="E23" s="96"/>
      <c r="F23" s="95"/>
      <c r="G23" s="95"/>
      <c r="H23" s="95"/>
      <c r="I23" s="107"/>
      <c r="J23" s="95"/>
      <c r="K23" s="95"/>
      <c r="L23" s="95"/>
      <c r="M23" s="126" t="e" cm="1">
        <f t="array" ref="M23">OR(P23:V23="true")</f>
        <v>#N/A</v>
      </c>
      <c r="N23" s="97" t="b">
        <f t="shared" si="0"/>
        <v>0</v>
      </c>
      <c r="O23" s="97" t="e">
        <f>VLOOKUP(G23,'ECHA biocidal AS'!C22:H1489,6,FALSE)</f>
        <v>#N/A</v>
      </c>
      <c r="P23" s="106" t="e">
        <f>IF(AND(O23="false",(ISNUMBER(MATCH(G23,'ECHA biocidal AS'!C:C,0)))),"TRUE","False")</f>
        <v>#N/A</v>
      </c>
      <c r="Q23" s="106"/>
      <c r="R23" s="106" t="str">
        <f>IF(ISNUMBER(MATCH(G23,'ECHA candidate SVHC'!D:D,0)),"TRUE","False")</f>
        <v>False</v>
      </c>
      <c r="S23" s="106"/>
      <c r="T23" s="106" t="str">
        <f>IF(ISNUMBER(MATCH(F23,'EQS WFD'!C:C,0)),"TRUE","False")</f>
        <v>False</v>
      </c>
      <c r="U23" s="106" t="str">
        <f>IF(ISNUMBER(MATCH(G23,'ECHA POP'!D:D,0)),"TRUE","False")</f>
        <v>False</v>
      </c>
      <c r="V23" s="106" t="str">
        <f>IF(ISNUMBER(MATCH(G23,'SoC_Ctgb 20181010'!C:C,0)),"TRUE","False")</f>
        <v>False</v>
      </c>
      <c r="W23" s="106"/>
      <c r="X23" s="106"/>
      <c r="Y23" s="95"/>
      <c r="Z23" s="95"/>
      <c r="AA23" s="95"/>
      <c r="AB23" s="95"/>
      <c r="AC23" s="95"/>
      <c r="AD23" s="95"/>
      <c r="AE23" s="95"/>
      <c r="AF23" s="95"/>
      <c r="AG23" s="95"/>
      <c r="AH23" s="95"/>
      <c r="AI23" s="95"/>
      <c r="AJ23" s="95"/>
      <c r="AK23" s="98"/>
    </row>
    <row r="24" spans="2:37" s="94" customFormat="1" ht="18" customHeight="1" x14ac:dyDescent="0.15">
      <c r="B24" s="339" t="s">
        <v>93</v>
      </c>
      <c r="C24" s="100" t="s">
        <v>94</v>
      </c>
      <c r="D24" s="100" t="s">
        <v>95</v>
      </c>
      <c r="E24" s="340"/>
      <c r="F24" s="341" t="s">
        <v>96</v>
      </c>
      <c r="G24" s="129" t="s">
        <v>97</v>
      </c>
      <c r="H24" s="4" t="s">
        <v>98</v>
      </c>
      <c r="I24" s="107"/>
      <c r="J24" s="103" t="s">
        <v>37</v>
      </c>
      <c r="K24" s="104" t="s">
        <v>99</v>
      </c>
      <c r="L24" s="136">
        <v>0.47</v>
      </c>
      <c r="M24" s="126" t="b" cm="1">
        <f t="array" ref="M24">OR(P24:V24="true")</f>
        <v>1</v>
      </c>
      <c r="N24" s="97" t="b">
        <f t="shared" si="0"/>
        <v>0</v>
      </c>
      <c r="O24" s="97" t="str">
        <f>VLOOKUP(G24,'ECHA biocidal AS'!C23:H1490,6,FALSE)</f>
        <v>false</v>
      </c>
      <c r="P24" s="135" t="str">
        <f>IF(AND(O24="false",(ISNUMBER(MATCH(G24,'ECHA biocidal AS'!C:C,0)))),"TRUE","False")</f>
        <v>TRUE</v>
      </c>
      <c r="Q24" s="105"/>
      <c r="R24" s="106" t="str">
        <f>IF(ISNUMBER(MATCH(G24,'ECHA candidate SVHC'!D:D,0)),"TRUE","False")</f>
        <v>False</v>
      </c>
      <c r="S24" s="106"/>
      <c r="T24" s="106" t="str">
        <f>IF(ISNUMBER(MATCH(F24,'EQS WFD'!C:C,0)),"TRUE","False")</f>
        <v>False</v>
      </c>
      <c r="U24" s="106" t="str">
        <f>IF(ISNUMBER(MATCH(G24,'ECHA POP'!D:D,0)),"TRUE","False")</f>
        <v>False</v>
      </c>
      <c r="V24" s="106" t="str">
        <f>IF(ISNUMBER(MATCH(G24,'SoC_Ctgb 20181010'!C:C,0)),"TRUE","False")</f>
        <v>False</v>
      </c>
      <c r="W24" s="106"/>
      <c r="X24" s="106"/>
      <c r="Y24" s="107"/>
      <c r="Z24" s="107"/>
      <c r="AA24" s="107"/>
      <c r="AB24" s="107"/>
      <c r="AC24" s="107"/>
      <c r="AD24" s="107"/>
      <c r="AE24" s="107"/>
      <c r="AF24" s="107"/>
      <c r="AG24" s="107"/>
      <c r="AH24" s="107"/>
      <c r="AI24" s="107"/>
      <c r="AJ24" s="107"/>
      <c r="AK24" s="107"/>
    </row>
    <row r="25" spans="2:37" s="94" customFormat="1" ht="17" x14ac:dyDescent="0.15">
      <c r="B25" s="339"/>
      <c r="C25" s="99"/>
      <c r="D25" s="100"/>
      <c r="E25" s="340"/>
      <c r="F25" s="342"/>
      <c r="G25" s="129" t="s">
        <v>100</v>
      </c>
      <c r="H25" s="4" t="s">
        <v>101</v>
      </c>
      <c r="I25" s="107"/>
      <c r="J25" s="103"/>
      <c r="K25" s="108">
        <v>3.3E-3</v>
      </c>
      <c r="L25" s="137"/>
      <c r="M25" s="126" t="e" cm="1">
        <f t="array" ref="M25">OR(P25:V25="true")</f>
        <v>#N/A</v>
      </c>
      <c r="N25" s="97" t="b">
        <f t="shared" si="0"/>
        <v>0</v>
      </c>
      <c r="O25" s="97" t="e">
        <f>VLOOKUP(G25,'ECHA biocidal AS'!C24:H1491,6,FALSE)</f>
        <v>#N/A</v>
      </c>
      <c r="P25" s="106" t="e">
        <f>IF(AND(O25="false",(ISNUMBER(MATCH(G25,'ECHA biocidal AS'!C:C,0)))),"TRUE","False")</f>
        <v>#N/A</v>
      </c>
      <c r="Q25" s="106"/>
      <c r="R25" s="106" t="str">
        <f>IF(ISNUMBER(MATCH(G25,'ECHA candidate SVHC'!D:D,0)),"TRUE","False")</f>
        <v>False</v>
      </c>
      <c r="S25" s="106"/>
      <c r="T25" s="106" t="str">
        <f>IF(ISNUMBER(MATCH(F25,'EQS WFD'!C:C,0)),"TRUE","False")</f>
        <v>False</v>
      </c>
      <c r="U25" s="106" t="str">
        <f>IF(ISNUMBER(MATCH(G25,'ECHA POP'!D:D,0)),"TRUE","False")</f>
        <v>False</v>
      </c>
      <c r="V25" s="106" t="str">
        <f>IF(ISNUMBER(MATCH(G25,'SoC_Ctgb 20181010'!C:C,0)),"TRUE","False")</f>
        <v>False</v>
      </c>
      <c r="W25" s="106"/>
      <c r="X25" s="106"/>
      <c r="Y25" s="107"/>
      <c r="Z25" s="107"/>
      <c r="AB25" s="107"/>
      <c r="AC25" s="107"/>
      <c r="AD25" s="107"/>
      <c r="AE25" s="107"/>
      <c r="AF25" s="107"/>
      <c r="AG25" s="107"/>
      <c r="AH25" s="107"/>
      <c r="AI25" s="107"/>
      <c r="AJ25" s="107"/>
      <c r="AK25" s="103"/>
    </row>
    <row r="26" spans="2:37" s="94" customFormat="1" ht="28" x14ac:dyDescent="0.15">
      <c r="B26" s="339"/>
      <c r="C26" s="99"/>
      <c r="D26" s="100"/>
      <c r="E26" s="340"/>
      <c r="F26" s="128" t="s">
        <v>102</v>
      </c>
      <c r="G26" s="129" t="s">
        <v>89</v>
      </c>
      <c r="H26" s="4" t="s">
        <v>103</v>
      </c>
      <c r="I26" s="107"/>
      <c r="J26" s="103"/>
      <c r="K26" s="104" t="s">
        <v>104</v>
      </c>
      <c r="L26" s="130">
        <v>1.04</v>
      </c>
      <c r="M26" s="126" t="b" cm="1">
        <f t="array" ref="M26">OR(P26:V26="true")</f>
        <v>1</v>
      </c>
      <c r="N26" s="97" t="b">
        <f t="shared" si="0"/>
        <v>0</v>
      </c>
      <c r="O26" s="97" t="str">
        <f>VLOOKUP(G26,'ECHA biocidal AS'!C25:H1492,6,FALSE)</f>
        <v>false</v>
      </c>
      <c r="P26" s="135" t="str">
        <f>IF(AND(O26="false",(ISNUMBER(MATCH(G26,'ECHA biocidal AS'!C:C,0)))),"TRUE","False")</f>
        <v>TRUE</v>
      </c>
      <c r="Q26" s="106"/>
      <c r="R26" s="106" t="str">
        <f>IF(ISNUMBER(MATCH(G26,'ECHA candidate SVHC'!D:D,0)),"TRUE","False")</f>
        <v>False</v>
      </c>
      <c r="S26" s="106"/>
      <c r="T26" s="106" t="str">
        <f>IF(ISNUMBER(MATCH(F26,'EQS WFD'!C:C,0)),"TRUE","False")</f>
        <v>False</v>
      </c>
      <c r="U26" s="106" t="str">
        <f>IF(ISNUMBER(MATCH(G26,'ECHA POP'!D:D,0)),"TRUE","False")</f>
        <v>False</v>
      </c>
      <c r="V26" s="106" t="str">
        <f>IF(ISNUMBER(MATCH(G26,'SoC_Ctgb 20181010'!C:C,0)),"TRUE","False")</f>
        <v>False</v>
      </c>
      <c r="W26" s="106"/>
      <c r="X26" s="106"/>
      <c r="Y26" s="107"/>
      <c r="Z26" s="107"/>
      <c r="AB26" s="107"/>
      <c r="AC26" s="107"/>
      <c r="AD26" s="107"/>
      <c r="AE26" s="107"/>
      <c r="AF26" s="107"/>
      <c r="AG26" s="107"/>
      <c r="AH26" s="107"/>
      <c r="AI26" s="107"/>
      <c r="AJ26" s="107"/>
      <c r="AK26" s="107"/>
    </row>
    <row r="27" spans="2:37" s="94" customFormat="1" ht="15" x14ac:dyDescent="0.15">
      <c r="B27" s="339"/>
      <c r="C27" s="99"/>
      <c r="D27" s="100"/>
      <c r="E27" s="340"/>
      <c r="F27" s="128" t="s">
        <v>105</v>
      </c>
      <c r="G27" s="129" t="s">
        <v>106</v>
      </c>
      <c r="H27" s="5"/>
      <c r="I27" s="107"/>
      <c r="J27" s="103"/>
      <c r="K27" s="109">
        <f>K25/0.908</f>
        <v>3.6343612334801762E-3</v>
      </c>
      <c r="L27" s="130">
        <v>0.1</v>
      </c>
      <c r="M27" s="126" t="e" cm="1">
        <f t="array" ref="M27">OR(P27:V27="true")</f>
        <v>#N/A</v>
      </c>
      <c r="N27" s="97" t="b">
        <f t="shared" si="0"/>
        <v>0</v>
      </c>
      <c r="O27" s="97" t="e">
        <f>VLOOKUP(G27,'ECHA biocidal AS'!C26:H1493,6,FALSE)</f>
        <v>#N/A</v>
      </c>
      <c r="P27" s="106" t="e">
        <f>IF(AND(O27="false",(ISNUMBER(MATCH(G27,'ECHA biocidal AS'!C:C,0)))),"TRUE","False")</f>
        <v>#N/A</v>
      </c>
      <c r="Q27" s="106"/>
      <c r="R27" s="106" t="str">
        <f>IF(ISNUMBER(MATCH(G27,'ECHA candidate SVHC'!D:D,0)),"TRUE","False")</f>
        <v>False</v>
      </c>
      <c r="S27" s="106"/>
      <c r="T27" s="106" t="str">
        <f>IF(ISNUMBER(MATCH(F27,'EQS WFD'!C:C,0)),"TRUE","False")</f>
        <v>False</v>
      </c>
      <c r="U27" s="106" t="str">
        <f>IF(ISNUMBER(MATCH(G27,'ECHA POP'!D:D,0)),"TRUE","False")</f>
        <v>False</v>
      </c>
      <c r="V27" s="106" t="str">
        <f>IF(ISNUMBER(MATCH(G27,'SoC_Ctgb 20181010'!C:C,0)),"TRUE","False")</f>
        <v>False</v>
      </c>
      <c r="W27" s="106"/>
      <c r="X27" s="106"/>
      <c r="Y27" s="107"/>
      <c r="Z27" s="107"/>
      <c r="AB27" s="107"/>
      <c r="AC27" s="107"/>
      <c r="AD27" s="107"/>
      <c r="AE27" s="107"/>
      <c r="AF27" s="107"/>
      <c r="AG27" s="107"/>
      <c r="AH27" s="107"/>
      <c r="AI27" s="107"/>
      <c r="AJ27" s="107"/>
      <c r="AK27" s="107"/>
    </row>
    <row r="28" spans="2:37" s="94" customFormat="1" ht="17" x14ac:dyDescent="0.15">
      <c r="B28" s="339"/>
      <c r="C28" s="99"/>
      <c r="D28" s="100"/>
      <c r="E28" s="340"/>
      <c r="F28" s="128" t="s">
        <v>107</v>
      </c>
      <c r="G28" s="129" t="s">
        <v>108</v>
      </c>
      <c r="H28" s="4" t="s">
        <v>109</v>
      </c>
      <c r="I28" s="107"/>
      <c r="J28" s="103"/>
      <c r="K28" s="110">
        <f>0.2*L24</f>
        <v>9.4E-2</v>
      </c>
      <c r="L28" s="130">
        <v>0.2</v>
      </c>
      <c r="M28" s="126" t="e" cm="1">
        <f t="array" ref="M28">OR(P28:V28="true")</f>
        <v>#N/A</v>
      </c>
      <c r="N28" s="97" t="b">
        <f t="shared" si="0"/>
        <v>0</v>
      </c>
      <c r="O28" s="97" t="e">
        <f>VLOOKUP(G28,'ECHA biocidal AS'!C27:H1494,6,FALSE)</f>
        <v>#N/A</v>
      </c>
      <c r="P28" s="106" t="e">
        <f>IF(AND(O28="false",(ISNUMBER(MATCH(G28,'ECHA biocidal AS'!C:C,0)))),"TRUE","False")</f>
        <v>#N/A</v>
      </c>
      <c r="Q28" s="106"/>
      <c r="R28" s="106" t="str">
        <f>IF(ISNUMBER(MATCH(G28,'ECHA candidate SVHC'!D:D,0)),"TRUE","False")</f>
        <v>False</v>
      </c>
      <c r="S28" s="106"/>
      <c r="T28" s="106" t="str">
        <f>IF(ISNUMBER(MATCH(F28,'EQS WFD'!C:C,0)),"TRUE","False")</f>
        <v>False</v>
      </c>
      <c r="U28" s="106" t="str">
        <f>IF(ISNUMBER(MATCH(G28,'ECHA POP'!D:D,0)),"TRUE","False")</f>
        <v>False</v>
      </c>
      <c r="V28" s="106" t="str">
        <f>IF(ISNUMBER(MATCH(G28,'SoC_Ctgb 20181010'!C:C,0)),"TRUE","False")</f>
        <v>False</v>
      </c>
      <c r="W28" s="106"/>
      <c r="X28" s="106"/>
      <c r="Y28" s="107"/>
      <c r="Z28" s="107"/>
      <c r="AB28" s="107"/>
      <c r="AC28" s="107"/>
      <c r="AD28" s="107"/>
      <c r="AE28" s="107"/>
      <c r="AF28" s="107"/>
      <c r="AG28" s="107"/>
      <c r="AH28" s="107"/>
      <c r="AI28" s="107"/>
      <c r="AJ28" s="107"/>
      <c r="AK28" s="107"/>
    </row>
    <row r="29" spans="2:37" s="94" customFormat="1" ht="17" x14ac:dyDescent="0.15">
      <c r="B29" s="339"/>
      <c r="C29" s="99"/>
      <c r="D29" s="100"/>
      <c r="E29" s="340"/>
      <c r="F29" s="128" t="s">
        <v>110</v>
      </c>
      <c r="G29" s="129" t="s">
        <v>111</v>
      </c>
      <c r="H29" s="4" t="s">
        <v>112</v>
      </c>
      <c r="I29" s="107"/>
      <c r="J29" s="103"/>
      <c r="K29" s="110"/>
      <c r="L29" s="130">
        <v>0.03</v>
      </c>
      <c r="M29" s="126" t="b" cm="1">
        <f t="array" ref="M29">OR(P29:V29="true")</f>
        <v>1</v>
      </c>
      <c r="N29" s="97" t="b">
        <f t="shared" si="0"/>
        <v>0</v>
      </c>
      <c r="O29" s="97" t="str">
        <f>VLOOKUP(G29,'ECHA biocidal AS'!C28:H1495,6,FALSE)</f>
        <v>false</v>
      </c>
      <c r="P29" s="135" t="str">
        <f>IF(AND(O29="false",(ISNUMBER(MATCH(G29,'ECHA biocidal AS'!C:C,0)))),"TRUE","False")</f>
        <v>TRUE</v>
      </c>
      <c r="Q29" s="106"/>
      <c r="R29" s="106" t="str">
        <f>IF(ISNUMBER(MATCH(G29,'ECHA candidate SVHC'!D:D,0)),"TRUE","False")</f>
        <v>False</v>
      </c>
      <c r="S29" s="106"/>
      <c r="T29" s="106" t="str">
        <f>IF(ISNUMBER(MATCH(F29,'EQS WFD'!C:C,0)),"TRUE","False")</f>
        <v>False</v>
      </c>
      <c r="U29" s="106" t="str">
        <f>IF(ISNUMBER(MATCH(G29,'ECHA POP'!D:D,0)),"TRUE","False")</f>
        <v>False</v>
      </c>
      <c r="V29" s="106" t="str">
        <f>IF(ISNUMBER(MATCH(G29,'SoC_Ctgb 20181010'!C:C,0)),"TRUE","False")</f>
        <v>False</v>
      </c>
      <c r="W29" s="106"/>
      <c r="X29" s="106"/>
      <c r="Y29" s="107"/>
      <c r="Z29" s="107"/>
      <c r="AB29" s="107"/>
      <c r="AC29" s="107"/>
      <c r="AD29" s="107"/>
      <c r="AE29" s="107"/>
      <c r="AF29" s="107"/>
      <c r="AG29" s="107"/>
      <c r="AH29" s="107"/>
      <c r="AI29" s="107"/>
      <c r="AJ29" s="107"/>
      <c r="AK29" s="107"/>
    </row>
    <row r="30" spans="2:37" s="94" customFormat="1" ht="42" x14ac:dyDescent="0.15">
      <c r="B30" s="339"/>
      <c r="C30" s="99"/>
      <c r="D30" s="100"/>
      <c r="E30" s="340"/>
      <c r="F30" s="128" t="s">
        <v>113</v>
      </c>
      <c r="G30" s="129" t="s">
        <v>114</v>
      </c>
      <c r="H30" s="5"/>
      <c r="I30" s="107"/>
      <c r="J30" s="103"/>
      <c r="K30" s="107"/>
      <c r="L30" s="130">
        <v>2.2000000000000002</v>
      </c>
      <c r="M30" s="126" t="e" cm="1">
        <f t="array" ref="M30">OR(P30:V30="true")</f>
        <v>#N/A</v>
      </c>
      <c r="N30" s="97" t="b">
        <f t="shared" si="0"/>
        <v>0</v>
      </c>
      <c r="O30" s="97" t="e">
        <f>VLOOKUP(G30,'ECHA biocidal AS'!C29:H1496,6,FALSE)</f>
        <v>#N/A</v>
      </c>
      <c r="P30" s="106" t="e">
        <f>IF(AND(O30="false",(ISNUMBER(MATCH(G30,'ECHA biocidal AS'!C:C,0)))),"TRUE","False")</f>
        <v>#N/A</v>
      </c>
      <c r="Q30" s="105"/>
      <c r="R30" s="106" t="str">
        <f>IF(ISNUMBER(MATCH(G30,'ECHA candidate SVHC'!D:D,0)),"TRUE","False")</f>
        <v>False</v>
      </c>
      <c r="S30" s="106"/>
      <c r="T30" s="106" t="str">
        <f>IF(ISNUMBER(MATCH(F30,'EQS WFD'!C:C,0)),"TRUE","False")</f>
        <v>False</v>
      </c>
      <c r="U30" s="106" t="str">
        <f>IF(ISNUMBER(MATCH(G30,'ECHA POP'!D:D,0)),"TRUE","False")</f>
        <v>False</v>
      </c>
      <c r="V30" s="106" t="str">
        <f>IF(ISNUMBER(MATCH(G30,'SoC_Ctgb 20181010'!C:C,0)),"TRUE","False")</f>
        <v>False</v>
      </c>
      <c r="W30" s="106"/>
      <c r="X30" s="106"/>
      <c r="Y30" s="107"/>
      <c r="Z30" s="107"/>
      <c r="AB30" s="107"/>
      <c r="AC30" s="107"/>
      <c r="AD30" s="107"/>
      <c r="AE30" s="107"/>
      <c r="AF30" s="107"/>
      <c r="AG30" s="107"/>
      <c r="AH30" s="107"/>
      <c r="AI30" s="107"/>
      <c r="AJ30" s="107"/>
      <c r="AK30" s="107"/>
    </row>
    <row r="31" spans="2:37" s="94" customFormat="1" ht="15" x14ac:dyDescent="0.15">
      <c r="B31" s="339"/>
      <c r="C31" s="99"/>
      <c r="D31" s="100"/>
      <c r="E31" s="340"/>
      <c r="F31" s="128" t="s">
        <v>115</v>
      </c>
      <c r="G31" s="129" t="s">
        <v>116</v>
      </c>
      <c r="H31" s="5"/>
      <c r="I31" s="107"/>
      <c r="J31" s="103"/>
      <c r="K31" s="107"/>
      <c r="L31" s="130">
        <v>2</v>
      </c>
      <c r="M31" s="126" t="e" cm="1">
        <f t="array" ref="M31">OR(P31:V31="true")</f>
        <v>#N/A</v>
      </c>
      <c r="N31" s="97" t="b">
        <f t="shared" si="0"/>
        <v>0</v>
      </c>
      <c r="O31" s="97" t="e">
        <f>VLOOKUP(G31,'ECHA biocidal AS'!C30:H1497,6,FALSE)</f>
        <v>#N/A</v>
      </c>
      <c r="P31" s="106" t="e">
        <f>IF(AND(O31="false",(ISNUMBER(MATCH(G31,'ECHA biocidal AS'!C:C,0)))),"TRUE","False")</f>
        <v>#N/A</v>
      </c>
      <c r="Q31" s="106"/>
      <c r="R31" s="106" t="str">
        <f>IF(ISNUMBER(MATCH(G31,'ECHA candidate SVHC'!D:D,0)),"TRUE","False")</f>
        <v>False</v>
      </c>
      <c r="S31" s="106"/>
      <c r="T31" s="106" t="str">
        <f>IF(ISNUMBER(MATCH(F31,'EQS WFD'!C:C,0)),"TRUE","False")</f>
        <v>False</v>
      </c>
      <c r="U31" s="106" t="str">
        <f>IF(ISNUMBER(MATCH(G31,'ECHA POP'!D:D,0)),"TRUE","False")</f>
        <v>False</v>
      </c>
      <c r="V31" s="106" t="str">
        <f>IF(ISNUMBER(MATCH(G31,'SoC_Ctgb 20181010'!C:C,0)),"TRUE","False")</f>
        <v>False</v>
      </c>
      <c r="W31" s="106"/>
      <c r="X31" s="106"/>
      <c r="Y31" s="107"/>
      <c r="Z31" s="107"/>
      <c r="AB31" s="107"/>
      <c r="AC31" s="107"/>
      <c r="AD31" s="107"/>
      <c r="AE31" s="107"/>
      <c r="AF31" s="107"/>
      <c r="AG31" s="107"/>
      <c r="AH31" s="107"/>
      <c r="AI31" s="107"/>
      <c r="AJ31" s="107"/>
      <c r="AK31" s="103"/>
    </row>
    <row r="32" spans="2:37" s="94" customFormat="1" ht="17" x14ac:dyDescent="0.15">
      <c r="B32" s="339"/>
      <c r="C32" s="99"/>
      <c r="D32" s="100"/>
      <c r="E32" s="340"/>
      <c r="F32" s="128" t="s">
        <v>117</v>
      </c>
      <c r="G32" s="129" t="s">
        <v>118</v>
      </c>
      <c r="H32" s="4" t="s">
        <v>119</v>
      </c>
      <c r="I32" s="107"/>
      <c r="J32" s="103"/>
      <c r="K32" s="107"/>
      <c r="L32" s="130">
        <v>0.9</v>
      </c>
      <c r="M32" s="126" t="e" cm="1">
        <f t="array" ref="M32">OR(P32:V32="true")</f>
        <v>#N/A</v>
      </c>
      <c r="N32" s="97" t="b">
        <f t="shared" si="0"/>
        <v>0</v>
      </c>
      <c r="O32" s="97" t="e">
        <f>VLOOKUP(G32,'ECHA biocidal AS'!C31:H1498,6,FALSE)</f>
        <v>#N/A</v>
      </c>
      <c r="P32" s="106" t="e">
        <f>IF(AND(O32="false",(ISNUMBER(MATCH(G32,'ECHA biocidal AS'!C:C,0)))),"TRUE","False")</f>
        <v>#N/A</v>
      </c>
      <c r="Q32" s="106"/>
      <c r="R32" s="106" t="str">
        <f>IF(ISNUMBER(MATCH(G32,'ECHA candidate SVHC'!D:D,0)),"TRUE","False")</f>
        <v>False</v>
      </c>
      <c r="S32" s="106"/>
      <c r="T32" s="106" t="str">
        <f>IF(ISNUMBER(MATCH(F32,'EQS WFD'!C:C,0)),"TRUE","False")</f>
        <v>False</v>
      </c>
      <c r="U32" s="106" t="str">
        <f>IF(ISNUMBER(MATCH(G32,'ECHA POP'!D:D,0)),"TRUE","False")</f>
        <v>False</v>
      </c>
      <c r="V32" s="106" t="str">
        <f>IF(ISNUMBER(MATCH(G32,'SoC_Ctgb 20181010'!C:C,0)),"TRUE","False")</f>
        <v>False</v>
      </c>
      <c r="W32" s="106"/>
      <c r="X32" s="106"/>
      <c r="Y32" s="107"/>
      <c r="Z32" s="107"/>
      <c r="AB32" s="107"/>
      <c r="AC32" s="107"/>
      <c r="AD32" s="107"/>
      <c r="AE32" s="107"/>
      <c r="AF32" s="107"/>
      <c r="AG32" s="107"/>
      <c r="AH32" s="107"/>
      <c r="AI32" s="107"/>
      <c r="AJ32" s="107"/>
      <c r="AK32" s="103"/>
    </row>
    <row r="33" spans="2:37" s="94" customFormat="1" ht="15" x14ac:dyDescent="0.15">
      <c r="B33" s="339"/>
      <c r="C33" s="99"/>
      <c r="D33" s="100"/>
      <c r="E33" s="340"/>
      <c r="F33" s="128" t="s">
        <v>120</v>
      </c>
      <c r="G33" s="129" t="s">
        <v>121</v>
      </c>
      <c r="H33" s="5"/>
      <c r="I33" s="107"/>
      <c r="J33" s="103"/>
      <c r="K33" s="107"/>
      <c r="L33" s="131">
        <v>0.625</v>
      </c>
      <c r="M33" s="126" t="e" cm="1">
        <f t="array" ref="M33">OR(P33:V33="true")</f>
        <v>#N/A</v>
      </c>
      <c r="N33" s="97" t="b">
        <f t="shared" si="0"/>
        <v>0</v>
      </c>
      <c r="O33" s="97" t="e">
        <f>VLOOKUP(G33,'ECHA biocidal AS'!C32:H1499,6,FALSE)</f>
        <v>#N/A</v>
      </c>
      <c r="P33" s="106" t="e">
        <f>IF(AND(O33="false",(ISNUMBER(MATCH(G33,'ECHA biocidal AS'!C:C,0)))),"TRUE","False")</f>
        <v>#N/A</v>
      </c>
      <c r="Q33" s="106"/>
      <c r="R33" s="106" t="str">
        <f>IF(ISNUMBER(MATCH(G33,'ECHA candidate SVHC'!D:D,0)),"TRUE","False")</f>
        <v>False</v>
      </c>
      <c r="S33" s="106"/>
      <c r="T33" s="106" t="str">
        <f>IF(ISNUMBER(MATCH(F33,'EQS WFD'!C:C,0)),"TRUE","False")</f>
        <v>False</v>
      </c>
      <c r="U33" s="106" t="str">
        <f>IF(ISNUMBER(MATCH(G33,'ECHA POP'!D:D,0)),"TRUE","False")</f>
        <v>False</v>
      </c>
      <c r="V33" s="106" t="str">
        <f>IF(ISNUMBER(MATCH(G33,'SoC_Ctgb 20181010'!C:C,0)),"TRUE","False")</f>
        <v>False</v>
      </c>
      <c r="W33" s="106"/>
      <c r="X33" s="106"/>
      <c r="Y33" s="107"/>
      <c r="Z33" s="107"/>
      <c r="AB33" s="107"/>
      <c r="AC33" s="107"/>
      <c r="AD33" s="107"/>
      <c r="AE33" s="107"/>
      <c r="AF33" s="107"/>
      <c r="AG33" s="107"/>
      <c r="AH33" s="107"/>
      <c r="AI33" s="107"/>
      <c r="AJ33" s="107"/>
      <c r="AK33" s="103"/>
    </row>
    <row r="34" spans="2:37" s="94" customFormat="1" ht="15" x14ac:dyDescent="0.15">
      <c r="B34" s="339" t="s">
        <v>122</v>
      </c>
      <c r="C34" s="99"/>
      <c r="D34" s="100"/>
      <c r="E34" s="340"/>
      <c r="F34" s="128" t="s">
        <v>123</v>
      </c>
      <c r="G34" s="129" t="s">
        <v>124</v>
      </c>
      <c r="H34" s="5"/>
      <c r="I34" s="107"/>
      <c r="J34" s="103" t="s">
        <v>37</v>
      </c>
      <c r="K34" s="107"/>
      <c r="L34" s="131">
        <v>2.1000000000000001E-2</v>
      </c>
      <c r="M34" s="126" t="e" cm="1">
        <f t="array" ref="M34">OR(P34:V34="true")</f>
        <v>#N/A</v>
      </c>
      <c r="N34" s="97" t="b">
        <f t="shared" si="0"/>
        <v>0</v>
      </c>
      <c r="O34" s="97" t="e">
        <f>VLOOKUP(G34,'ECHA biocidal AS'!C33:H1500,6,FALSE)</f>
        <v>#N/A</v>
      </c>
      <c r="P34" s="106" t="e">
        <f>IF(AND(O34="false",(ISNUMBER(MATCH(G34,'ECHA biocidal AS'!C:C,0)))),"TRUE","False")</f>
        <v>#N/A</v>
      </c>
      <c r="Q34" s="106"/>
      <c r="R34" s="106" t="str">
        <f>IF(ISNUMBER(MATCH(G34,'ECHA candidate SVHC'!D:D,0)),"TRUE","False")</f>
        <v>False</v>
      </c>
      <c r="S34" s="106"/>
      <c r="T34" s="106" t="str">
        <f>IF(ISNUMBER(MATCH(F34,'EQS WFD'!C:C,0)),"TRUE","False")</f>
        <v>False</v>
      </c>
      <c r="U34" s="106" t="str">
        <f>IF(ISNUMBER(MATCH(G34,'ECHA POP'!D:D,0)),"TRUE","False")</f>
        <v>False</v>
      </c>
      <c r="V34" s="106" t="str">
        <f>IF(ISNUMBER(MATCH(G34,'SoC_Ctgb 20181010'!C:C,0)),"TRUE","False")</f>
        <v>False</v>
      </c>
      <c r="W34" s="106"/>
      <c r="X34" s="106"/>
      <c r="Y34" s="107"/>
      <c r="Z34" s="107"/>
      <c r="AA34" s="107"/>
      <c r="AB34" s="107"/>
      <c r="AC34" s="107"/>
      <c r="AD34" s="107"/>
      <c r="AE34" s="107"/>
      <c r="AF34" s="107"/>
      <c r="AG34" s="107"/>
      <c r="AH34" s="107"/>
      <c r="AI34" s="107"/>
      <c r="AJ34" s="107"/>
      <c r="AK34" s="107"/>
    </row>
    <row r="35" spans="2:37" s="94" customFormat="1" ht="17" x14ac:dyDescent="0.15">
      <c r="B35" s="339"/>
      <c r="C35" s="100"/>
      <c r="D35" s="100"/>
      <c r="E35" s="340"/>
      <c r="F35" s="128" t="s">
        <v>125</v>
      </c>
      <c r="G35" s="129" t="s">
        <v>124</v>
      </c>
      <c r="H35" s="4" t="s">
        <v>126</v>
      </c>
      <c r="I35" s="107"/>
      <c r="J35" s="103"/>
      <c r="K35" s="107"/>
      <c r="L35" s="132">
        <v>0.45</v>
      </c>
      <c r="M35" s="126" t="e" cm="1">
        <f t="array" ref="M35">OR(P35:V35="true")</f>
        <v>#N/A</v>
      </c>
      <c r="N35" s="97" t="b">
        <f t="shared" si="0"/>
        <v>0</v>
      </c>
      <c r="O35" s="97" t="e">
        <f>VLOOKUP(G35,'ECHA biocidal AS'!C34:H1501,6,FALSE)</f>
        <v>#N/A</v>
      </c>
      <c r="P35" s="106" t="e">
        <f>IF(AND(O35="false",(ISNUMBER(MATCH(G35,'ECHA biocidal AS'!C:C,0)))),"TRUE","False")</f>
        <v>#N/A</v>
      </c>
      <c r="Q35" s="106"/>
      <c r="R35" s="106" t="str">
        <f>IF(ISNUMBER(MATCH(G35,'ECHA candidate SVHC'!D:D,0)),"TRUE","False")</f>
        <v>False</v>
      </c>
      <c r="S35" s="106"/>
      <c r="T35" s="106" t="str">
        <f>IF(ISNUMBER(MATCH(F35,'EQS WFD'!C:C,0)),"TRUE","False")</f>
        <v>False</v>
      </c>
      <c r="U35" s="106" t="str">
        <f>IF(ISNUMBER(MATCH(G35,'ECHA POP'!D:D,0)),"TRUE","False")</f>
        <v>False</v>
      </c>
      <c r="V35" s="106" t="str">
        <f>IF(ISNUMBER(MATCH(G35,'SoC_Ctgb 20181010'!C:C,0)),"TRUE","False")</f>
        <v>False</v>
      </c>
      <c r="W35" s="106"/>
      <c r="X35" s="106"/>
      <c r="Y35" s="107"/>
      <c r="Z35" s="107"/>
      <c r="AB35" s="107"/>
      <c r="AC35" s="107"/>
      <c r="AD35" s="107"/>
      <c r="AE35" s="107"/>
      <c r="AF35" s="107"/>
      <c r="AG35" s="107"/>
      <c r="AH35" s="107"/>
      <c r="AI35" s="107"/>
      <c r="AJ35" s="107"/>
      <c r="AK35" s="103"/>
    </row>
    <row r="36" spans="2:37" s="94" customFormat="1" ht="17" x14ac:dyDescent="0.15">
      <c r="B36" s="339"/>
      <c r="C36" s="99"/>
      <c r="D36" s="100"/>
      <c r="E36" s="340"/>
      <c r="F36" s="128" t="s">
        <v>127</v>
      </c>
      <c r="G36" s="129" t="s">
        <v>128</v>
      </c>
      <c r="H36" s="4" t="s">
        <v>129</v>
      </c>
      <c r="I36" s="107"/>
      <c r="J36" s="103"/>
      <c r="K36" s="107"/>
      <c r="L36" s="133">
        <f>100-SUM(L24:L35)</f>
        <v>91.963999999999999</v>
      </c>
      <c r="M36" s="126" t="e" cm="1">
        <f t="array" ref="M36">OR(P36:V36="true")</f>
        <v>#N/A</v>
      </c>
      <c r="N36" s="97" t="b">
        <f t="shared" si="0"/>
        <v>0</v>
      </c>
      <c r="O36" s="97" t="e">
        <f>VLOOKUP(G36,'ECHA biocidal AS'!C35:H1502,6,FALSE)</f>
        <v>#N/A</v>
      </c>
      <c r="P36" s="106" t="e">
        <f>IF(AND(O36="false",(ISNUMBER(MATCH(G36,'ECHA biocidal AS'!C:C,0)))),"TRUE","False")</f>
        <v>#N/A</v>
      </c>
      <c r="Q36" s="106"/>
      <c r="R36" s="106" t="str">
        <f>IF(ISNUMBER(MATCH(G36,'ECHA candidate SVHC'!D:D,0)),"TRUE","False")</f>
        <v>False</v>
      </c>
      <c r="S36" s="106"/>
      <c r="T36" s="106" t="str">
        <f>IF(ISNUMBER(MATCH(F36,'EQS WFD'!C:C,0)),"TRUE","False")</f>
        <v>False</v>
      </c>
      <c r="U36" s="106" t="str">
        <f>IF(ISNUMBER(MATCH(G36,'ECHA POP'!D:D,0)),"TRUE","False")</f>
        <v>False</v>
      </c>
      <c r="V36" s="106" t="str">
        <f>IF(ISNUMBER(MATCH(G36,'SoC_Ctgb 20181010'!C:C,0)),"TRUE","False")</f>
        <v>False</v>
      </c>
      <c r="W36" s="106"/>
      <c r="X36" s="106"/>
      <c r="Y36" s="107"/>
      <c r="Z36" s="107"/>
      <c r="AB36" s="107"/>
      <c r="AC36" s="107"/>
      <c r="AD36" s="107"/>
      <c r="AE36" s="107"/>
      <c r="AF36" s="107"/>
      <c r="AG36" s="107"/>
      <c r="AH36" s="107"/>
      <c r="AI36" s="107"/>
      <c r="AJ36" s="107"/>
      <c r="AK36" s="107"/>
    </row>
    <row r="37" spans="2:37" s="94" customFormat="1" ht="15" x14ac:dyDescent="0.15">
      <c r="B37" s="318"/>
      <c r="C37" s="111"/>
      <c r="D37" s="111"/>
      <c r="E37" s="111"/>
      <c r="F37" s="101"/>
      <c r="G37" s="102"/>
      <c r="I37" s="107"/>
      <c r="J37" s="107"/>
      <c r="K37" s="107"/>
      <c r="L37" s="108"/>
      <c r="M37" s="126"/>
      <c r="N37" s="97"/>
      <c r="O37" s="97"/>
      <c r="P37" s="106"/>
      <c r="Q37" s="105"/>
      <c r="R37" s="106"/>
      <c r="S37" s="106"/>
      <c r="T37" s="106"/>
      <c r="U37" s="106"/>
      <c r="V37" s="106" t="str">
        <f>IF(ISNUMBER(MATCH(G37,'SoC_Ctgb 20181010'!C:C,0)),"TRUE","False")</f>
        <v>False</v>
      </c>
      <c r="W37" s="106"/>
      <c r="X37" s="106"/>
      <c r="Y37" s="107"/>
      <c r="AC37" s="107"/>
      <c r="AD37" s="107"/>
      <c r="AE37" s="107"/>
      <c r="AF37" s="107"/>
      <c r="AG37" s="107"/>
      <c r="AH37" s="107"/>
      <c r="AI37" s="107"/>
      <c r="AJ37" s="107"/>
      <c r="AK37" s="103"/>
    </row>
    <row r="38" spans="2:37" s="94" customFormat="1" ht="15" x14ac:dyDescent="0.15">
      <c r="B38" s="318"/>
      <c r="C38" s="111"/>
      <c r="D38" s="111"/>
      <c r="E38" s="111"/>
      <c r="F38" s="101"/>
      <c r="G38" s="102"/>
      <c r="I38" s="107"/>
      <c r="J38" s="107"/>
      <c r="K38" s="107"/>
      <c r="L38" s="108"/>
      <c r="M38" s="126"/>
      <c r="N38" s="97"/>
      <c r="O38" s="97"/>
      <c r="P38" s="106"/>
      <c r="Q38" s="106"/>
      <c r="R38" s="106"/>
      <c r="S38" s="106"/>
      <c r="T38" s="106"/>
      <c r="U38" s="106"/>
      <c r="V38" s="106" t="str">
        <f>IF(ISNUMBER(MATCH(G38,'SoC_Ctgb 20181010'!C:C,0)),"TRUE","False")</f>
        <v>False</v>
      </c>
      <c r="W38" s="106"/>
      <c r="X38" s="106"/>
      <c r="Y38" s="107"/>
      <c r="AC38" s="107"/>
      <c r="AD38" s="107"/>
      <c r="AE38" s="107"/>
      <c r="AF38" s="107"/>
      <c r="AG38" s="107"/>
      <c r="AH38" s="107"/>
      <c r="AI38" s="107"/>
      <c r="AJ38" s="107"/>
      <c r="AK38" s="103"/>
    </row>
    <row r="39" spans="2:37" s="94" customFormat="1" ht="15" x14ac:dyDescent="0.15">
      <c r="B39" s="318"/>
      <c r="C39" s="111"/>
      <c r="D39" s="111"/>
      <c r="E39" s="111"/>
      <c r="F39" s="101"/>
      <c r="G39" s="102"/>
      <c r="I39" s="107"/>
      <c r="J39" s="107"/>
      <c r="K39" s="107"/>
      <c r="L39" s="108"/>
      <c r="M39" s="126"/>
      <c r="N39" s="97"/>
      <c r="O39" s="97"/>
      <c r="P39" s="106"/>
      <c r="Q39" s="106"/>
      <c r="R39" s="106"/>
      <c r="S39" s="106"/>
      <c r="T39" s="106"/>
      <c r="U39" s="106"/>
      <c r="V39" s="106" t="str">
        <f>IF(ISNUMBER(MATCH(G39,'SoC_Ctgb 20181010'!C:C,0)),"TRUE","False")</f>
        <v>False</v>
      </c>
      <c r="W39" s="106"/>
      <c r="X39" s="106"/>
      <c r="Y39" s="107"/>
      <c r="AC39" s="107"/>
      <c r="AD39" s="107"/>
      <c r="AE39" s="107"/>
      <c r="AF39" s="107"/>
      <c r="AG39" s="107"/>
      <c r="AH39" s="107"/>
      <c r="AI39" s="107"/>
      <c r="AJ39" s="107"/>
      <c r="AK39" s="103"/>
    </row>
    <row r="40" spans="2:37" s="94" customFormat="1" x14ac:dyDescent="0.15">
      <c r="B40" s="318"/>
      <c r="C40" s="111"/>
      <c r="D40" s="111"/>
      <c r="E40" s="111"/>
      <c r="F40" s="319"/>
      <c r="I40" s="107"/>
      <c r="J40" s="107"/>
      <c r="K40" s="107"/>
      <c r="M40" s="127"/>
      <c r="N40" s="112"/>
      <c r="O40" s="112"/>
      <c r="P40" s="112"/>
      <c r="Q40" s="112"/>
      <c r="R40" s="112"/>
      <c r="S40" s="112"/>
      <c r="T40" s="112"/>
      <c r="U40" s="112"/>
      <c r="V40" s="112"/>
      <c r="W40" s="112"/>
      <c r="X40" s="112"/>
      <c r="Y40" s="107"/>
      <c r="AC40" s="107"/>
      <c r="AD40" s="107"/>
      <c r="AE40" s="107"/>
      <c r="AF40" s="107"/>
      <c r="AG40" s="107"/>
      <c r="AH40" s="107"/>
      <c r="AI40" s="107"/>
      <c r="AJ40" s="107"/>
      <c r="AK40" s="103"/>
    </row>
    <row r="41" spans="2:37" s="94" customFormat="1" x14ac:dyDescent="0.15">
      <c r="B41" s="318"/>
      <c r="C41" s="111"/>
      <c r="D41" s="111"/>
      <c r="E41" s="111"/>
      <c r="F41" s="319"/>
      <c r="I41" s="107"/>
      <c r="J41" s="107"/>
      <c r="K41" s="107"/>
      <c r="M41" s="127"/>
      <c r="N41" s="112"/>
      <c r="O41" s="112"/>
      <c r="P41" s="112"/>
      <c r="Q41" s="112"/>
      <c r="R41" s="112"/>
      <c r="S41" s="112"/>
      <c r="T41" s="112"/>
      <c r="U41" s="112"/>
      <c r="V41" s="112"/>
      <c r="W41" s="112"/>
      <c r="X41" s="112"/>
      <c r="Y41" s="107"/>
      <c r="AC41" s="107"/>
      <c r="AD41" s="107"/>
      <c r="AE41" s="107"/>
      <c r="AF41" s="107"/>
      <c r="AG41" s="107"/>
      <c r="AH41" s="107"/>
      <c r="AI41" s="107"/>
      <c r="AJ41" s="107"/>
      <c r="AK41" s="103"/>
    </row>
    <row r="42" spans="2:37" s="94" customFormat="1" x14ac:dyDescent="0.15">
      <c r="B42" s="318"/>
      <c r="C42" s="111"/>
      <c r="D42" s="111"/>
      <c r="E42" s="111"/>
      <c r="F42" s="319"/>
      <c r="I42" s="107"/>
      <c r="J42" s="107"/>
      <c r="K42" s="107"/>
      <c r="M42" s="127"/>
      <c r="N42" s="112"/>
      <c r="O42" s="112"/>
      <c r="P42" s="112"/>
      <c r="Q42" s="112"/>
      <c r="R42" s="112"/>
      <c r="S42" s="112"/>
      <c r="T42" s="112"/>
      <c r="U42" s="112"/>
      <c r="V42" s="112"/>
      <c r="W42" s="112"/>
      <c r="X42" s="112"/>
      <c r="Y42" s="107"/>
      <c r="AC42" s="107"/>
      <c r="AD42" s="107"/>
      <c r="AE42" s="107"/>
      <c r="AF42" s="107"/>
      <c r="AG42" s="107"/>
      <c r="AH42" s="107"/>
      <c r="AI42" s="107"/>
      <c r="AJ42" s="107"/>
      <c r="AK42" s="103"/>
    </row>
    <row r="43" spans="2:37" s="94" customFormat="1" x14ac:dyDescent="0.15">
      <c r="B43" s="318"/>
      <c r="C43" s="111"/>
      <c r="D43" s="111"/>
      <c r="E43" s="111"/>
      <c r="F43" s="319"/>
      <c r="I43" s="107"/>
      <c r="J43" s="107"/>
      <c r="K43" s="107"/>
      <c r="M43" s="127"/>
      <c r="N43" s="112"/>
      <c r="O43" s="112"/>
      <c r="P43" s="112"/>
      <c r="Q43" s="112"/>
      <c r="R43" s="112"/>
      <c r="S43" s="112"/>
      <c r="T43" s="112"/>
      <c r="U43" s="112"/>
      <c r="V43" s="112"/>
      <c r="W43" s="112"/>
      <c r="X43" s="112"/>
      <c r="Y43" s="107"/>
      <c r="AC43" s="107"/>
      <c r="AD43" s="107"/>
      <c r="AE43" s="107"/>
      <c r="AF43" s="107"/>
      <c r="AG43" s="107"/>
      <c r="AH43" s="107"/>
      <c r="AI43" s="107"/>
      <c r="AJ43" s="107"/>
      <c r="AK43" s="103"/>
    </row>
    <row r="46" spans="2:37" ht="56" x14ac:dyDescent="0.15">
      <c r="F46" s="3" t="s">
        <v>130</v>
      </c>
    </row>
    <row r="47" spans="2:37" ht="28" x14ac:dyDescent="0.15">
      <c r="F47" s="22" t="s">
        <v>131</v>
      </c>
    </row>
    <row r="48" spans="2:37" ht="98" x14ac:dyDescent="0.15">
      <c r="F48" s="22" t="s">
        <v>132</v>
      </c>
    </row>
    <row r="49" spans="6:8" x14ac:dyDescent="0.15">
      <c r="F49" s="3" t="s">
        <v>133</v>
      </c>
    </row>
    <row r="50" spans="6:8" ht="28" x14ac:dyDescent="0.15">
      <c r="F50" s="22" t="s">
        <v>134</v>
      </c>
    </row>
    <row r="51" spans="6:8" ht="28" x14ac:dyDescent="0.15">
      <c r="F51" s="3" t="s">
        <v>135</v>
      </c>
    </row>
    <row r="52" spans="6:8" ht="28" x14ac:dyDescent="0.2">
      <c r="F52" s="22" t="s">
        <v>136</v>
      </c>
      <c r="H52" s="93" t="s">
        <v>137</v>
      </c>
    </row>
    <row r="53" spans="6:8" x14ac:dyDescent="0.15">
      <c r="F53" s="3" t="s">
        <v>138</v>
      </c>
      <c r="G53" s="1" t="s">
        <v>139</v>
      </c>
    </row>
  </sheetData>
  <autoFilter ref="B6:AK36" xr:uid="{7609E955-FBEC-A147-BE2A-E78C7DCF1D3A}"/>
  <mergeCells count="10">
    <mergeCell ref="B34:B36"/>
    <mergeCell ref="E24:E33"/>
    <mergeCell ref="E34:E36"/>
    <mergeCell ref="AC5:AD5"/>
    <mergeCell ref="F24:F25"/>
    <mergeCell ref="Y2:AD2"/>
    <mergeCell ref="AE2:AJ2"/>
    <mergeCell ref="AC3:AD3"/>
    <mergeCell ref="AC4:AD4"/>
    <mergeCell ref="B24:B33"/>
  </mergeCells>
  <phoneticPr fontId="1" type="noConversion"/>
  <conditionalFormatting sqref="F24">
    <cfRule type="duplicateValues" dxfId="39" priority="11"/>
  </conditionalFormatting>
  <conditionalFormatting sqref="F26">
    <cfRule type="duplicateValues" dxfId="38" priority="9"/>
  </conditionalFormatting>
  <conditionalFormatting sqref="F27">
    <cfRule type="duplicateValues" dxfId="37" priority="3"/>
  </conditionalFormatting>
  <conditionalFormatting sqref="F28">
    <cfRule type="duplicateValues" dxfId="36" priority="2"/>
  </conditionalFormatting>
  <conditionalFormatting sqref="F29">
    <cfRule type="duplicateValues" dxfId="35" priority="8"/>
  </conditionalFormatting>
  <conditionalFormatting sqref="F30">
    <cfRule type="duplicateValues" dxfId="34" priority="7"/>
  </conditionalFormatting>
  <conditionalFormatting sqref="F31:F32">
    <cfRule type="duplicateValues" dxfId="33" priority="6"/>
  </conditionalFormatting>
  <conditionalFormatting sqref="F33">
    <cfRule type="duplicateValues" dxfId="32" priority="4"/>
  </conditionalFormatting>
  <conditionalFormatting sqref="F34">
    <cfRule type="duplicateValues" dxfId="31" priority="1"/>
  </conditionalFormatting>
  <conditionalFormatting sqref="F35">
    <cfRule type="duplicateValues" dxfId="30" priority="5"/>
  </conditionalFormatting>
  <conditionalFormatting sqref="F36">
    <cfRule type="duplicateValues" dxfId="29" priority="10"/>
  </conditionalFormatting>
  <conditionalFormatting sqref="M1:M2 M6:M1048576">
    <cfRule type="cellIs" dxfId="28" priority="12" operator="equal">
      <formula>TRUE</formula>
    </cfRule>
  </conditionalFormatting>
  <conditionalFormatting sqref="P1:S2 P6:S1048576">
    <cfRule type="cellIs" dxfId="27" priority="20" operator="equal">
      <formula>TRUE</formula>
    </cfRule>
    <cfRule type="containsText" dxfId="26" priority="21" operator="containsText" text="&quot;TRUE&quot;">
      <formula>NOT(ISERROR(SEARCH("""TRUE""",P1)))</formula>
    </cfRule>
  </conditionalFormatting>
  <conditionalFormatting sqref="P7:X39">
    <cfRule type="containsText" dxfId="25" priority="13" operator="containsText" text="&quot;TRUE&quot;">
      <formula>NOT(ISERROR(SEARCH("""TRUE""",P7)))</formula>
    </cfRule>
  </conditionalFormatting>
  <conditionalFormatting sqref="T7:X39">
    <cfRule type="cellIs" dxfId="24" priority="14" operator="equal">
      <formula>TRUE</formula>
    </cfRule>
    <cfRule type="containsText" dxfId="23" priority="15" operator="containsText" text="&quot;TRUE&quot;">
      <formula>NOT(ISERROR(SEARCH("""TRUE""",T7)))</formula>
    </cfRule>
  </conditionalFormatting>
  <conditionalFormatting sqref="Y25:AJ36 AK34">
    <cfRule type="cellIs" dxfId="22" priority="35" operator="equal">
      <formula>"n/a"</formula>
    </cfRule>
  </conditionalFormatting>
  <conditionalFormatting sqref="Y24:AK24">
    <cfRule type="cellIs" dxfId="21" priority="34" operator="equal">
      <formula>"n/a"</formula>
    </cfRule>
  </conditionalFormatting>
  <conditionalFormatting sqref="Y24:AK36">
    <cfRule type="cellIs" dxfId="20" priority="36" operator="equal">
      <formula>"no"</formula>
    </cfRule>
  </conditionalFormatting>
  <conditionalFormatting sqref="AK26:AK30">
    <cfRule type="cellIs" dxfId="19" priority="33" operator="equal">
      <formula>"n/a"</formula>
    </cfRule>
  </conditionalFormatting>
  <conditionalFormatting sqref="AK36">
    <cfRule type="cellIs" dxfId="18" priority="32" operator="equal">
      <formula>"n/a"</formula>
    </cfRule>
  </conditionalFormatting>
  <hyperlinks>
    <hyperlink ref="H52" r:id="rId1" location="tocId23" xr:uid="{2D936C6D-5BE7-6944-9B39-2AC482BB8FED}"/>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2B30D-66DE-D549-B075-C4D03C9CD4D2}">
  <sheetPr>
    <tabColor theme="5"/>
  </sheetPr>
  <dimension ref="B1:AK146"/>
  <sheetViews>
    <sheetView tabSelected="1" topLeftCell="C1" zoomScale="125" zoomScaleNormal="100" workbookViewId="0">
      <pane xSplit="4" ySplit="8" topLeftCell="G9" activePane="bottomRight" state="frozen"/>
      <selection pane="topRight" activeCell="F1" sqref="F1"/>
      <selection pane="bottomLeft" activeCell="C6" sqref="C6"/>
      <selection pane="bottomRight" activeCell="K13" sqref="K13"/>
    </sheetView>
  </sheetViews>
  <sheetFormatPr baseColWidth="10" defaultColWidth="10.83203125" defaultRowHeight="14" x14ac:dyDescent="0.15"/>
  <cols>
    <col min="1" max="1" width="10.83203125" style="1"/>
    <col min="2" max="2" width="10.83203125" style="89"/>
    <col min="3" max="3" width="10.83203125" style="198"/>
    <col min="4" max="4" width="35" style="23" customWidth="1"/>
    <col min="5" max="5" width="38" style="174" customWidth="1"/>
    <col min="6" max="6" width="12.5" style="266" customWidth="1"/>
    <col min="7" max="7" width="10.83203125" style="1" customWidth="1"/>
    <col min="8" max="8" width="14.83203125" style="141" customWidth="1"/>
    <col min="9" max="10" width="13.5" style="2" customWidth="1"/>
    <col min="11" max="11" width="12.83203125" style="91" customWidth="1"/>
    <col min="12" max="12" width="8" style="140" customWidth="1"/>
    <col min="13" max="13" width="14.83203125" style="290" customWidth="1"/>
    <col min="14" max="16" width="11.5" style="218" customWidth="1"/>
    <col min="17" max="18" width="11.33203125" style="218" customWidth="1"/>
    <col min="19" max="19" width="10.83203125" style="218" customWidth="1"/>
    <col min="20" max="21" width="11.5" style="218" customWidth="1"/>
    <col min="22" max="22" width="11" style="218" customWidth="1"/>
    <col min="23" max="23" width="11.6640625" style="331" customWidth="1"/>
    <col min="24" max="24" width="14.83203125" style="286" customWidth="1"/>
    <col min="25" max="26" width="16.1640625" style="90" customWidth="1"/>
    <col min="27" max="28" width="10.83203125" style="90" customWidth="1"/>
    <col min="29" max="29" width="12" style="268" customWidth="1"/>
    <col min="30" max="30" width="13.1640625" style="90" customWidth="1"/>
    <col min="31" max="31" width="12.6640625" style="90" customWidth="1"/>
    <col min="32" max="35" width="10.83203125" style="90" customWidth="1"/>
    <col min="36" max="36" width="14.83203125" style="90" customWidth="1"/>
    <col min="37" max="16384" width="10.83203125" style="1"/>
  </cols>
  <sheetData>
    <row r="1" spans="2:37" ht="15" customHeight="1" x14ac:dyDescent="0.15">
      <c r="D1" s="201"/>
      <c r="E1" s="202"/>
      <c r="F1" s="263"/>
      <c r="G1" s="203"/>
      <c r="H1" s="204"/>
      <c r="I1" s="205"/>
      <c r="J1" s="205"/>
      <c r="K1" s="206"/>
      <c r="L1" s="207"/>
      <c r="M1" s="289"/>
      <c r="X1" s="285"/>
    </row>
    <row r="2" spans="2:37" ht="27" customHeight="1" x14ac:dyDescent="0.15">
      <c r="D2" s="197" t="s">
        <v>140</v>
      </c>
      <c r="E2" s="211">
        <v>45901</v>
      </c>
      <c r="F2" s="263"/>
      <c r="G2" s="203"/>
      <c r="H2" s="204"/>
      <c r="I2" s="205"/>
      <c r="J2" s="205"/>
      <c r="K2" s="206"/>
      <c r="L2" s="207"/>
    </row>
    <row r="3" spans="2:37" ht="28" customHeight="1" x14ac:dyDescent="0.15">
      <c r="D3" s="197" t="s">
        <v>141</v>
      </c>
      <c r="E3" s="212"/>
      <c r="F3" s="263"/>
      <c r="G3" s="203"/>
      <c r="H3" s="204"/>
      <c r="I3" s="205"/>
      <c r="J3" s="205"/>
      <c r="K3" s="206"/>
      <c r="L3" s="207"/>
      <c r="Y3" s="303"/>
    </row>
    <row r="4" spans="2:37" x14ac:dyDescent="0.15">
      <c r="D4" s="197" t="s">
        <v>142</v>
      </c>
      <c r="E4" s="294"/>
      <c r="F4" s="263"/>
      <c r="G4" s="203"/>
      <c r="H4" s="204"/>
      <c r="I4" s="205"/>
      <c r="J4" s="205"/>
      <c r="K4" s="206"/>
      <c r="L4" s="207"/>
    </row>
    <row r="5" spans="2:37" ht="27" customHeight="1" x14ac:dyDescent="0.15">
      <c r="D5" s="197" t="s">
        <v>143</v>
      </c>
      <c r="E5" s="212" t="s">
        <v>144</v>
      </c>
      <c r="F5" s="263"/>
      <c r="G5" s="203"/>
      <c r="H5" s="204"/>
      <c r="I5" s="203"/>
      <c r="J5" s="203"/>
      <c r="K5" s="208"/>
      <c r="L5" s="207"/>
      <c r="M5" s="224" t="s">
        <v>24</v>
      </c>
      <c r="N5" s="377" t="s">
        <v>31</v>
      </c>
      <c r="O5" s="351"/>
      <c r="P5" s="349" t="s">
        <v>32</v>
      </c>
      <c r="Q5" s="350"/>
      <c r="R5" s="351"/>
      <c r="S5" s="219" t="s">
        <v>33</v>
      </c>
      <c r="T5" s="349" t="s">
        <v>34</v>
      </c>
      <c r="U5" s="351"/>
      <c r="V5" s="349" t="s">
        <v>35</v>
      </c>
      <c r="W5" s="351"/>
      <c r="X5" s="226" t="s">
        <v>24</v>
      </c>
      <c r="Y5" s="371" t="s">
        <v>145</v>
      </c>
      <c r="Z5" s="372"/>
      <c r="AA5" s="355" t="s">
        <v>146</v>
      </c>
      <c r="AB5" s="356"/>
      <c r="AC5" s="357"/>
      <c r="AD5" s="364" t="s">
        <v>147</v>
      </c>
      <c r="AE5" s="365"/>
      <c r="AF5" s="365"/>
      <c r="AG5" s="343" t="s">
        <v>148</v>
      </c>
      <c r="AH5" s="343" t="s">
        <v>149</v>
      </c>
      <c r="AI5" s="343" t="s">
        <v>150</v>
      </c>
      <c r="AJ5" s="216"/>
    </row>
    <row r="6" spans="2:37" ht="17" customHeight="1" x14ac:dyDescent="0.15">
      <c r="D6" s="201"/>
      <c r="F6" s="263"/>
      <c r="G6" s="203"/>
      <c r="H6" s="204"/>
      <c r="I6" s="203"/>
      <c r="J6" s="203"/>
      <c r="K6" s="208"/>
      <c r="L6" s="207"/>
      <c r="M6" s="224" t="s">
        <v>151</v>
      </c>
      <c r="N6" s="378" t="s">
        <v>38</v>
      </c>
      <c r="O6" s="354"/>
      <c r="P6" s="352" t="s">
        <v>39</v>
      </c>
      <c r="Q6" s="353"/>
      <c r="R6" s="354"/>
      <c r="S6" s="220" t="s">
        <v>39</v>
      </c>
      <c r="T6" s="352" t="s">
        <v>40</v>
      </c>
      <c r="U6" s="354"/>
      <c r="V6" s="352" t="s">
        <v>39</v>
      </c>
      <c r="W6" s="354"/>
      <c r="X6" s="226" t="s">
        <v>152</v>
      </c>
      <c r="Y6" s="373"/>
      <c r="Z6" s="374"/>
      <c r="AA6" s="358"/>
      <c r="AB6" s="359"/>
      <c r="AC6" s="360"/>
      <c r="AD6" s="366"/>
      <c r="AE6" s="367"/>
      <c r="AF6" s="367"/>
      <c r="AG6" s="344"/>
      <c r="AH6" s="344"/>
      <c r="AI6" s="344"/>
      <c r="AJ6" s="295"/>
    </row>
    <row r="7" spans="2:37" ht="44" customHeight="1" x14ac:dyDescent="0.15">
      <c r="D7" s="209" t="s">
        <v>153</v>
      </c>
      <c r="E7" s="201"/>
      <c r="F7" s="264"/>
      <c r="G7" s="210"/>
      <c r="H7" s="210"/>
      <c r="I7" s="210"/>
      <c r="J7" s="210"/>
      <c r="K7" s="210"/>
      <c r="L7" s="210"/>
      <c r="M7" s="224"/>
      <c r="N7" s="379" t="s">
        <v>43</v>
      </c>
      <c r="O7" s="348"/>
      <c r="P7" s="346" t="s">
        <v>154</v>
      </c>
      <c r="Q7" s="347"/>
      <c r="R7" s="348"/>
      <c r="S7" s="321" t="s">
        <v>42</v>
      </c>
      <c r="T7" s="346" t="s">
        <v>154</v>
      </c>
      <c r="U7" s="348"/>
      <c r="V7" s="370" t="s">
        <v>154</v>
      </c>
      <c r="W7" s="370"/>
      <c r="X7" s="226"/>
      <c r="Y7" s="375"/>
      <c r="Z7" s="376"/>
      <c r="AA7" s="361"/>
      <c r="AB7" s="362"/>
      <c r="AC7" s="363"/>
      <c r="AD7" s="368"/>
      <c r="AE7" s="369"/>
      <c r="AF7" s="369"/>
      <c r="AG7" s="345"/>
      <c r="AH7" s="345"/>
      <c r="AI7" s="345"/>
      <c r="AJ7" s="221"/>
    </row>
    <row r="8" spans="2:37" s="94" customFormat="1" ht="58" x14ac:dyDescent="0.15">
      <c r="B8" s="95" t="s">
        <v>44</v>
      </c>
      <c r="C8" s="199"/>
      <c r="D8" s="96" t="s">
        <v>155</v>
      </c>
      <c r="E8" s="175" t="s">
        <v>48</v>
      </c>
      <c r="F8" s="265" t="s">
        <v>49</v>
      </c>
      <c r="G8" s="95" t="s">
        <v>50</v>
      </c>
      <c r="H8" s="213" t="s">
        <v>156</v>
      </c>
      <c r="I8" s="95" t="s">
        <v>157</v>
      </c>
      <c r="J8" s="95" t="s">
        <v>158</v>
      </c>
      <c r="K8" s="95" t="s">
        <v>159</v>
      </c>
      <c r="L8" s="223" t="s">
        <v>53</v>
      </c>
      <c r="M8" s="225" t="s">
        <v>54</v>
      </c>
      <c r="N8" s="320" t="s">
        <v>160</v>
      </c>
      <c r="O8" s="320" t="s">
        <v>161</v>
      </c>
      <c r="P8" s="321" t="s">
        <v>56</v>
      </c>
      <c r="Q8" s="321" t="s">
        <v>162</v>
      </c>
      <c r="R8" s="297" t="s">
        <v>163</v>
      </c>
      <c r="S8" s="321" t="s">
        <v>164</v>
      </c>
      <c r="T8" s="321" t="s">
        <v>165</v>
      </c>
      <c r="U8" s="321" t="s">
        <v>166</v>
      </c>
      <c r="V8" s="321" t="s">
        <v>9719</v>
      </c>
      <c r="W8" s="332" t="s">
        <v>9718</v>
      </c>
      <c r="X8" s="227" t="s">
        <v>54</v>
      </c>
      <c r="Y8" s="217" t="s">
        <v>167</v>
      </c>
      <c r="Z8" s="217" t="s">
        <v>168</v>
      </c>
      <c r="AA8" s="221" t="s">
        <v>169</v>
      </c>
      <c r="AB8" s="221" t="s">
        <v>170</v>
      </c>
      <c r="AC8" s="293" t="s">
        <v>171</v>
      </c>
      <c r="AD8" s="221" t="s">
        <v>56</v>
      </c>
      <c r="AE8" s="221" t="s">
        <v>162</v>
      </c>
      <c r="AF8" s="267" t="s">
        <v>163</v>
      </c>
      <c r="AG8" s="222" t="s">
        <v>172</v>
      </c>
      <c r="AH8" s="221" t="s">
        <v>61</v>
      </c>
      <c r="AI8" s="221" t="s">
        <v>173</v>
      </c>
      <c r="AJ8" s="221" t="s">
        <v>174</v>
      </c>
    </row>
    <row r="9" spans="2:37" s="94" customFormat="1" ht="18" customHeight="1" x14ac:dyDescent="0.2">
      <c r="B9" s="339" t="s">
        <v>93</v>
      </c>
      <c r="C9" s="200"/>
      <c r="D9" s="304"/>
      <c r="E9" s="304"/>
      <c r="F9" s="240" t="s">
        <v>2799</v>
      </c>
      <c r="G9" s="177"/>
      <c r="H9" s="299"/>
      <c r="I9" s="300"/>
      <c r="J9" s="300"/>
      <c r="K9" s="301"/>
      <c r="L9" s="302">
        <v>3</v>
      </c>
      <c r="M9" s="291" t="b">
        <f t="shared" ref="M9:M40" si="0">IF(COUNTIF(N9:W9,TRUE)&gt;0,TRUE,"Not Found")</f>
        <v>1</v>
      </c>
      <c r="N9" s="283" t="b">
        <f>IF(AND((COUNTIF($E$4,"*H3*")),(COUNTIF(K9,"*H3*"))),TRUE,FALSE)</f>
        <v>0</v>
      </c>
      <c r="O9" s="296"/>
      <c r="P9" s="296" t="b">
        <f>AD9</f>
        <v>0</v>
      </c>
      <c r="Q9" s="296" t="b">
        <f>AE9</f>
        <v>1</v>
      </c>
      <c r="R9" s="284" t="b">
        <f>AF9</f>
        <v>1</v>
      </c>
      <c r="S9" s="298"/>
      <c r="T9" s="284" t="b">
        <f t="shared" ref="T9:T49" si="1">AC9</f>
        <v>0</v>
      </c>
      <c r="U9" s="284" t="b">
        <f>AC9</f>
        <v>0</v>
      </c>
      <c r="V9" s="284"/>
      <c r="W9" s="333" t="str" cm="1">
        <f t="array" ref="W9">IF(ISBLANK(F9),"FALSE",IFERROR((VLOOKUP(TRIM(F9),TRIM(SCOEL!$B$12:$E$400),3,"FALSE")),"FALSE"))</f>
        <v>REC 125</v>
      </c>
      <c r="X9" s="287" t="b">
        <f>IF(COUNTIF(Z9:AI9,TRUE)&gt;0,TRUE,"Not Found")</f>
        <v>1</v>
      </c>
      <c r="Y9" s="283" t="b">
        <f>IF(AND((COUNTIF($E$4,"*H4*")),(COUNTIF(K9,"*H4*"))),TRUE,FALSE)</f>
        <v>0</v>
      </c>
      <c r="Z9" s="283" t="str">
        <f t="shared" ref="Z9:Z13" si="2">IF(COUNTIF(K9,"*H410*"),IF(J9*L9&gt;25,"Cat. 1","not classified"),IF(COUNTIF(K9,"*H411*"),IF(L9&gt;=25,"Cat. 2","not classified"),"geen H411"))</f>
        <v>geen H411</v>
      </c>
      <c r="AA9" s="269" t="b">
        <f>IF(ISNUMBER(MATCH(F9,'ECHA POP'!D:D,0)),TRUE,FALSE)</f>
        <v>0</v>
      </c>
      <c r="AB9" s="269" t="b">
        <f>IF(ISNUMBER(MATCH(F9,'ECHA candidate SVHC'!D:D,0)),TRUE,FALSE)</f>
        <v>0</v>
      </c>
      <c r="AC9" s="269" t="b">
        <f>IF(ISNUMBER(MATCH(F9,'ECHA PBT'!D:D,0)),TRUE,FALSE)</f>
        <v>0</v>
      </c>
      <c r="AD9" s="270" t="b" cm="1">
        <f t="array" ref="AD9">IF(ISNUMBER(MATCH(F9, _xlfn._xlws.FILTER('ECHA biocidal AS'!C:C, 'ECHA biocidal AS'!H:H="true"), 0)), "yes", FALSE)</f>
        <v>0</v>
      </c>
      <c r="AE9" s="269" t="b">
        <f>IF(AND(AD9=FALSE,(ISNUMBER(MATCH(F9,'ECHA biocidal AS'!C:C,0)))),TRUE,FALSE)</f>
        <v>1</v>
      </c>
      <c r="AF9" s="270" t="b" cm="1">
        <f t="array" ref="AF9">IF(ISNUMBER(MATCH(F9, _xlfn._xlws.FILTER('ECHA biocidal AS'!C:C, 'ECHA biocidal AS'!M:M="Approved"), 0)), TRUE, FALSE)</f>
        <v>1</v>
      </c>
      <c r="AG9" s="269"/>
      <c r="AH9" s="269" t="b">
        <f>IF(ISNUMBER(MATCH(F9,'EQS WFD'!D:D,0)),TRUE,FALSE)</f>
        <v>0</v>
      </c>
      <c r="AI9" s="269"/>
      <c r="AJ9" s="271" t="b" cm="1">
        <f t="array" ref="AJ9">IF(AND(AE9=FALSE,ISNUMBER(MATCH(G9, _xlfn._xlws.FILTER('ECHA biocidal AS'!D:D, 'ECHA biocidal AS'!N:N="Approved"), 0))), TRUE, FALSE)</f>
        <v>0</v>
      </c>
      <c r="AK9" s="272"/>
    </row>
    <row r="10" spans="2:37" s="94" customFormat="1" ht="16" x14ac:dyDescent="0.2">
      <c r="B10" s="339"/>
      <c r="C10" s="200"/>
      <c r="D10" s="304"/>
      <c r="E10" s="304"/>
      <c r="F10" s="240" t="s">
        <v>89</v>
      </c>
      <c r="G10" s="177"/>
      <c r="H10" s="299"/>
      <c r="I10" s="300"/>
      <c r="J10" s="300"/>
      <c r="K10" s="301"/>
      <c r="L10" s="302">
        <v>6</v>
      </c>
      <c r="M10" s="291" t="b">
        <f t="shared" si="0"/>
        <v>1</v>
      </c>
      <c r="N10" s="283" t="b">
        <f t="shared" ref="N10:N49" si="3">IF(AND((COUNTIF($E$4,"*H3*")),(COUNTIF(K10,"*H3*"))),TRUE,FALSE)</f>
        <v>0</v>
      </c>
      <c r="O10" s="296"/>
      <c r="P10" s="296" t="b">
        <f t="shared" ref="P10:P73" si="4">AD10</f>
        <v>0</v>
      </c>
      <c r="Q10" s="296" t="b">
        <f t="shared" ref="Q10:Q73" si="5">AE10</f>
        <v>1</v>
      </c>
      <c r="R10" s="284" t="b">
        <f t="shared" ref="R10:R73" si="6">AF10</f>
        <v>0</v>
      </c>
      <c r="S10" s="274"/>
      <c r="T10" s="284" t="b">
        <f t="shared" si="1"/>
        <v>0</v>
      </c>
      <c r="U10" s="284" t="b">
        <f t="shared" ref="U10:U73" si="7">AD10</f>
        <v>0</v>
      </c>
      <c r="V10" s="273"/>
      <c r="W10" s="333" t="str" cm="1">
        <f t="array" ref="W10">IF(ISBLANK(F10),"FALSE",IFERROR((VLOOKUP(TRIM(F10),TRIM(SCOEL!$B$12:$E$400),3,"FALSE")),"FALSE"))</f>
        <v>FALSE</v>
      </c>
      <c r="X10" s="287" t="b">
        <f t="shared" ref="X10:X73" si="8">IF(COUNTIF(Z10:AI10,TRUE)&gt;0,TRUE,"Not Found")</f>
        <v>1</v>
      </c>
      <c r="Y10" s="283" t="b">
        <f t="shared" ref="Y10:Y73" si="9">IF(AND((COUNTIF($E$4,"*H4*")),(COUNTIF(K10,"*H4*"))),TRUE,FALSE)</f>
        <v>0</v>
      </c>
      <c r="Z10" s="283" t="str">
        <f t="shared" si="2"/>
        <v>geen H411</v>
      </c>
      <c r="AA10" s="269" t="b">
        <f>IF(ISNUMBER(MATCH(F10,'ECHA POP'!D:D,0)),TRUE,FALSE)</f>
        <v>0</v>
      </c>
      <c r="AB10" s="269" t="b">
        <f>IF(ISNUMBER(MATCH(F10,'ECHA candidate SVHC'!D:D,0)),TRUE,FALSE)</f>
        <v>0</v>
      </c>
      <c r="AC10" s="269" t="b">
        <f>IF(ISNUMBER(MATCH(F10,'ECHA PBT'!D:D,0)),TRUE,FALSE)</f>
        <v>0</v>
      </c>
      <c r="AD10" s="270" t="b" cm="1">
        <f t="array" ref="AD10">IF(ISNUMBER(MATCH(F10, _xlfn._xlws.FILTER('ECHA biocidal AS'!C:C, 'ECHA biocidal AS'!H:H="true"), 0)), "yes", FALSE)</f>
        <v>0</v>
      </c>
      <c r="AE10" s="269" t="b">
        <f>IF(AND(AD10=FALSE,(ISNUMBER(MATCH(F10,'ECHA biocidal AS'!C:C,0)))),TRUE,FALSE)</f>
        <v>1</v>
      </c>
      <c r="AF10" s="270" t="b" cm="1">
        <f t="array" ref="AF10">IF(ISNUMBER(MATCH(F10, _xlfn._xlws.FILTER('ECHA biocidal AS'!C:C, 'ECHA biocidal AS'!M:M="Approved"), 0)), TRUE, FALSE)</f>
        <v>0</v>
      </c>
      <c r="AG10" s="269"/>
      <c r="AH10" s="269" t="b">
        <f>IF(ISNUMBER(MATCH(F10,'EQS WFD'!D:D,0)),TRUE,FALSE)</f>
        <v>0</v>
      </c>
      <c r="AI10" s="269"/>
      <c r="AJ10" s="269" t="b">
        <f>IF(ISNUMBER(MATCH(F10,'SoC_Ctgb 20181010'!C:C,0)),TRUE,FALSE)</f>
        <v>0</v>
      </c>
      <c r="AK10" s="272"/>
    </row>
    <row r="11" spans="2:37" s="94" customFormat="1" ht="16" x14ac:dyDescent="0.2">
      <c r="B11" s="339"/>
      <c r="C11" s="200"/>
      <c r="D11" s="304"/>
      <c r="E11" s="304"/>
      <c r="F11" s="240" t="s">
        <v>9734</v>
      </c>
      <c r="G11" s="177"/>
      <c r="H11" s="299"/>
      <c r="I11" s="300"/>
      <c r="J11" s="300"/>
      <c r="K11" s="301"/>
      <c r="L11" s="302">
        <v>80</v>
      </c>
      <c r="M11" s="291" t="str">
        <f t="shared" si="0"/>
        <v>Not Found</v>
      </c>
      <c r="N11" s="283" t="b">
        <f t="shared" si="3"/>
        <v>0</v>
      </c>
      <c r="O11" s="296"/>
      <c r="P11" s="296" t="b">
        <f t="shared" si="4"/>
        <v>0</v>
      </c>
      <c r="Q11" s="296" t="b">
        <f t="shared" si="5"/>
        <v>0</v>
      </c>
      <c r="R11" s="284" t="b">
        <f t="shared" si="6"/>
        <v>0</v>
      </c>
      <c r="S11" s="274"/>
      <c r="T11" s="284" t="b">
        <f t="shared" si="1"/>
        <v>0</v>
      </c>
      <c r="U11" s="284" t="b">
        <f t="shared" si="7"/>
        <v>0</v>
      </c>
      <c r="V11" s="274"/>
      <c r="W11" s="333" t="str" cm="1">
        <f t="array" ref="W11">IF(ISBLANK(F11),"FALSE",IFERROR((VLOOKUP(TRIM(F11),TRIM(SCOEL!$B$12:$E$400),3,"FALSE")),"FALSE"))</f>
        <v>105</v>
      </c>
      <c r="X11" s="287" t="str">
        <f t="shared" si="8"/>
        <v>Not Found</v>
      </c>
      <c r="Y11" s="283" t="b">
        <f t="shared" si="9"/>
        <v>0</v>
      </c>
      <c r="Z11" s="283" t="str">
        <f t="shared" si="2"/>
        <v>geen H411</v>
      </c>
      <c r="AA11" s="269" t="b">
        <f>IF(ISNUMBER(MATCH(F11,'ECHA POP'!D:D,0)),TRUE,FALSE)</f>
        <v>0</v>
      </c>
      <c r="AB11" s="269" t="b">
        <f>IF(ISNUMBER(MATCH(F11,'ECHA candidate SVHC'!D:D,0)),TRUE,FALSE)</f>
        <v>0</v>
      </c>
      <c r="AC11" s="269" t="b">
        <f>IF(ISNUMBER(MATCH(F11,'ECHA PBT'!D:D,0)),TRUE,FALSE)</f>
        <v>0</v>
      </c>
      <c r="AD11" s="270" t="b" cm="1">
        <f t="array" ref="AD11">IF(ISNUMBER(MATCH(F11, _xlfn._xlws.FILTER('ECHA biocidal AS'!C:C, 'ECHA biocidal AS'!H:H="true"), 0)), "yes", FALSE)</f>
        <v>0</v>
      </c>
      <c r="AE11" s="269" t="b">
        <f>IF(AND(AD11=FALSE,(ISNUMBER(MATCH(F11,'ECHA biocidal AS'!C:C,0)))),TRUE,FALSE)</f>
        <v>0</v>
      </c>
      <c r="AF11" s="270" t="b" cm="1">
        <f t="array" ref="AF11">IF(ISNUMBER(MATCH(F11, _xlfn._xlws.FILTER('ECHA biocidal AS'!C:C, 'ECHA biocidal AS'!M:M="Approved"), 0)), TRUE, FALSE)</f>
        <v>0</v>
      </c>
      <c r="AG11" s="269"/>
      <c r="AH11" s="269" t="b">
        <f>IF(ISNUMBER(MATCH(F11,'EQS WFD'!D:D,0)),TRUE,FALSE)</f>
        <v>0</v>
      </c>
      <c r="AI11" s="269"/>
      <c r="AJ11" s="269" t="b">
        <f>IF(ISNUMBER(MATCH(F11,'SoC_Ctgb 20181010'!C:C,0)),TRUE,FALSE)</f>
        <v>0</v>
      </c>
      <c r="AK11" s="272"/>
    </row>
    <row r="12" spans="2:37" s="94" customFormat="1" ht="16" x14ac:dyDescent="0.2">
      <c r="B12" s="339"/>
      <c r="C12" s="200"/>
      <c r="D12" s="304"/>
      <c r="E12" s="304"/>
      <c r="F12" s="240" t="s">
        <v>9735</v>
      </c>
      <c r="G12" s="177"/>
      <c r="H12" s="299"/>
      <c r="I12" s="300"/>
      <c r="J12" s="300"/>
      <c r="K12" s="301"/>
      <c r="L12" s="302">
        <v>5</v>
      </c>
      <c r="M12" s="291" t="str">
        <f t="shared" si="0"/>
        <v>Not Found</v>
      </c>
      <c r="N12" s="283" t="b">
        <f t="shared" si="3"/>
        <v>0</v>
      </c>
      <c r="O12" s="296"/>
      <c r="P12" s="296" t="b">
        <f t="shared" si="4"/>
        <v>0</v>
      </c>
      <c r="Q12" s="296" t="b">
        <f t="shared" si="5"/>
        <v>0</v>
      </c>
      <c r="R12" s="284" t="b">
        <f t="shared" si="6"/>
        <v>0</v>
      </c>
      <c r="S12" s="274"/>
      <c r="T12" s="284" t="b">
        <f t="shared" si="1"/>
        <v>0</v>
      </c>
      <c r="U12" s="284" t="b">
        <f t="shared" si="7"/>
        <v>0</v>
      </c>
      <c r="V12" s="274"/>
      <c r="W12" s="333" t="str" cm="1">
        <f t="array" ref="W12">IF(ISBLANK(F12),"FALSE",IFERROR((VLOOKUP(TRIM(F12),TRIM(SCOEL!$B$12:$E$400),3,"FALSE")),"FALSE"))</f>
        <v>104</v>
      </c>
      <c r="X12" s="287" t="str">
        <f t="shared" si="8"/>
        <v>Not Found</v>
      </c>
      <c r="Y12" s="283" t="b">
        <f t="shared" si="9"/>
        <v>0</v>
      </c>
      <c r="Z12" s="283" t="str">
        <f t="shared" si="2"/>
        <v>geen H411</v>
      </c>
      <c r="AA12" s="269" t="b">
        <f>IF(ISNUMBER(MATCH(F12,'ECHA POP'!D:D,0)),TRUE,FALSE)</f>
        <v>0</v>
      </c>
      <c r="AB12" s="269" t="b">
        <f>IF(ISNUMBER(MATCH(F12,'ECHA candidate SVHC'!D:D,0)),TRUE,FALSE)</f>
        <v>0</v>
      </c>
      <c r="AC12" s="269" t="b">
        <f>IF(ISNUMBER(MATCH(F12,'ECHA PBT'!D:D,0)),TRUE,FALSE)</f>
        <v>0</v>
      </c>
      <c r="AD12" s="270" t="b" cm="1">
        <f t="array" ref="AD12">IF(ISNUMBER(MATCH(F12, _xlfn._xlws.FILTER('ECHA biocidal AS'!C:C, 'ECHA biocidal AS'!H:H="true"), 0)), "yes", FALSE)</f>
        <v>0</v>
      </c>
      <c r="AE12" s="269" t="b">
        <f>IF(AND(AD12=FALSE,(ISNUMBER(MATCH(F12,'ECHA biocidal AS'!C:C,0)))),TRUE,FALSE)</f>
        <v>0</v>
      </c>
      <c r="AF12" s="270" t="b" cm="1">
        <f t="array" ref="AF12">IF(ISNUMBER(MATCH(F12, _xlfn._xlws.FILTER('ECHA biocidal AS'!C:C, 'ECHA biocidal AS'!M:M="Approved"), 0)), TRUE, FALSE)</f>
        <v>0</v>
      </c>
      <c r="AG12" s="269"/>
      <c r="AH12" s="269" t="b">
        <f>IF(ISNUMBER(MATCH(F12,'EQS WFD'!D:D,0)),TRUE,FALSE)</f>
        <v>0</v>
      </c>
      <c r="AI12" s="269"/>
      <c r="AJ12" s="269" t="b">
        <f>IF(ISNUMBER(MATCH(F12,'SoC_Ctgb 20181010'!C:C,0)),TRUE,FALSE)</f>
        <v>0</v>
      </c>
      <c r="AK12" s="272"/>
    </row>
    <row r="13" spans="2:37" s="94" customFormat="1" ht="16" x14ac:dyDescent="0.2">
      <c r="B13" s="339"/>
      <c r="C13" s="200"/>
      <c r="D13" s="304"/>
      <c r="E13" s="304"/>
      <c r="F13" s="305"/>
      <c r="G13" s="177"/>
      <c r="H13" s="299"/>
      <c r="I13" s="300"/>
      <c r="J13" s="300"/>
      <c r="K13" s="301"/>
      <c r="L13" s="302"/>
      <c r="M13" s="291" t="str">
        <f t="shared" si="0"/>
        <v>Not Found</v>
      </c>
      <c r="N13" s="283" t="b">
        <f t="shared" si="3"/>
        <v>0</v>
      </c>
      <c r="O13" s="296"/>
      <c r="P13" s="296" t="b">
        <f t="shared" si="4"/>
        <v>0</v>
      </c>
      <c r="Q13" s="296" t="b">
        <f t="shared" si="5"/>
        <v>0</v>
      </c>
      <c r="R13" s="284" t="b">
        <f t="shared" si="6"/>
        <v>0</v>
      </c>
      <c r="S13" s="275"/>
      <c r="T13" s="284" t="b">
        <f t="shared" si="1"/>
        <v>0</v>
      </c>
      <c r="U13" s="284" t="b">
        <f t="shared" si="7"/>
        <v>0</v>
      </c>
      <c r="V13" s="275"/>
      <c r="W13" s="333" t="str" cm="1">
        <f t="array" ref="W13">IF(ISBLANK(F13),"FALSE",IFERROR((VLOOKUP(TRIM(F13),TRIM(SCOEL!$B$12:$E$400),3,"FALSE")),"FALSE"))</f>
        <v>FALSE</v>
      </c>
      <c r="X13" s="287" t="str">
        <f t="shared" si="8"/>
        <v>Not Found</v>
      </c>
      <c r="Y13" s="283" t="b">
        <f t="shared" si="9"/>
        <v>0</v>
      </c>
      <c r="Z13" s="283" t="str">
        <f t="shared" si="2"/>
        <v>geen H411</v>
      </c>
      <c r="AA13" s="269" t="b">
        <f>IF(ISNUMBER(MATCH(F13,'ECHA POP'!D:D,0)),TRUE,FALSE)</f>
        <v>0</v>
      </c>
      <c r="AB13" s="269" t="b">
        <f>IF(ISNUMBER(MATCH(F13,'ECHA candidate SVHC'!D:D,0)),TRUE,FALSE)</f>
        <v>0</v>
      </c>
      <c r="AC13" s="269" t="b">
        <f>IF(ISNUMBER(MATCH(F13,'ECHA PBT'!D:D,0)),TRUE,FALSE)</f>
        <v>0</v>
      </c>
      <c r="AD13" s="270" t="b" cm="1">
        <f t="array" ref="AD13">IF(ISNUMBER(MATCH(F13, _xlfn._xlws.FILTER('ECHA biocidal AS'!C:C, 'ECHA biocidal AS'!H:H="true"), 0)), "yes", FALSE)</f>
        <v>0</v>
      </c>
      <c r="AE13" s="269" t="b">
        <f>IF(AND(AD13=FALSE,(ISNUMBER(MATCH(F13,'ECHA biocidal AS'!C:C,0)))),TRUE,FALSE)</f>
        <v>0</v>
      </c>
      <c r="AF13" s="270" t="b" cm="1">
        <f t="array" ref="AF13">IF(ISNUMBER(MATCH(F13, _xlfn._xlws.FILTER('ECHA biocidal AS'!C:C, 'ECHA biocidal AS'!M:M="Approved"), 0)), TRUE, FALSE)</f>
        <v>0</v>
      </c>
      <c r="AG13" s="269"/>
      <c r="AH13" s="269" t="b">
        <f>IF(ISNUMBER(MATCH(F13,'EQS WFD'!D:D,0)),TRUE,FALSE)</f>
        <v>0</v>
      </c>
      <c r="AI13" s="269"/>
      <c r="AJ13" s="269" t="b">
        <f>IF(ISNUMBER(MATCH(F13,'SoC_Ctgb 20181010'!C:C,0)),TRUE,FALSE)</f>
        <v>0</v>
      </c>
      <c r="AK13" s="272"/>
    </row>
    <row r="14" spans="2:37" s="94" customFormat="1" ht="16" x14ac:dyDescent="0.2">
      <c r="B14" s="339"/>
      <c r="C14" s="200"/>
      <c r="D14" s="304"/>
      <c r="E14" s="304"/>
      <c r="F14" s="305"/>
      <c r="G14"/>
      <c r="H14" s="214"/>
      <c r="I14" s="103"/>
      <c r="J14" s="103"/>
      <c r="K14" s="249"/>
      <c r="L14" s="250"/>
      <c r="M14" s="291" t="str">
        <f t="shared" si="0"/>
        <v>Not Found</v>
      </c>
      <c r="N14" s="283" t="b">
        <f t="shared" si="3"/>
        <v>0</v>
      </c>
      <c r="O14" s="296"/>
      <c r="P14" s="296" t="b">
        <f t="shared" si="4"/>
        <v>0</v>
      </c>
      <c r="Q14" s="296" t="b">
        <f t="shared" si="5"/>
        <v>0</v>
      </c>
      <c r="R14" s="284" t="b">
        <f t="shared" si="6"/>
        <v>0</v>
      </c>
      <c r="S14" s="274"/>
      <c r="T14" s="284" t="b">
        <f t="shared" si="1"/>
        <v>0</v>
      </c>
      <c r="U14" s="284" t="b">
        <f t="shared" si="7"/>
        <v>0</v>
      </c>
      <c r="V14" s="274"/>
      <c r="W14" s="333" t="str" cm="1">
        <f t="array" ref="W14">IF(ISBLANK(F14),"FALSE",IFERROR((VLOOKUP(TRIM(F14),TRIM(SCOEL!$B$12:$E$400),3,"FALSE")),"FALSE"))</f>
        <v>FALSE</v>
      </c>
      <c r="X14" s="287" t="str">
        <f t="shared" si="8"/>
        <v>Not Found</v>
      </c>
      <c r="Y14" s="283" t="b">
        <f>IF(AND((COUNTIF($E$4,"*H4*")),(COUNTIF(K14,"*H4*"))),TRUE,FALSE)</f>
        <v>0</v>
      </c>
      <c r="Z14" s="283" t="str">
        <f>IF(COUNTIF(K14,"*H410*"),IF(J14*L14&gt;25,"Cat. 1",IF(J14*L14*10&gt;25,"Cat. 2","not classified")),IF(COUNTIF(K14,"*H411*"),IF(L14&gt;=25,"Cat. 2","not classified"),"geen H411"))</f>
        <v>geen H411</v>
      </c>
      <c r="AA14" s="269" t="b">
        <f>IF(ISNUMBER(MATCH(F14,'ECHA POP'!D:D,0)),TRUE,FALSE)</f>
        <v>0</v>
      </c>
      <c r="AB14" s="269" t="b">
        <f>IF(ISNUMBER(MATCH(F14,'ECHA candidate SVHC'!D:D,0)),TRUE,FALSE)</f>
        <v>0</v>
      </c>
      <c r="AC14" s="269" t="b">
        <f>IF(ISNUMBER(MATCH(F14,'ECHA PBT'!D:D,0)),TRUE,FALSE)</f>
        <v>0</v>
      </c>
      <c r="AD14" s="270" t="b" cm="1">
        <f t="array" ref="AD14">IF(ISNUMBER(MATCH(F14, _xlfn._xlws.FILTER('ECHA biocidal AS'!C:C, 'ECHA biocidal AS'!H:H="true"), 0)), "yes", FALSE)</f>
        <v>0</v>
      </c>
      <c r="AE14" s="269" t="b">
        <f>IF(AND(AD14=FALSE,(ISNUMBER(MATCH(F14,'ECHA biocidal AS'!C:C,0)))),TRUE,FALSE)</f>
        <v>0</v>
      </c>
      <c r="AF14" s="270" t="b" cm="1">
        <f t="array" ref="AF14">IF(ISNUMBER(MATCH(F14, _xlfn._xlws.FILTER('ECHA biocidal AS'!C:C, 'ECHA biocidal AS'!M:M="Approved"), 0)), TRUE, FALSE)</f>
        <v>0</v>
      </c>
      <c r="AG14" s="269"/>
      <c r="AH14" s="269" t="b">
        <f>IF(ISNUMBER(MATCH(F14,'EQS WFD'!D:D,0)),TRUE,FALSE)</f>
        <v>0</v>
      </c>
      <c r="AI14" s="269"/>
      <c r="AJ14" s="269" t="b">
        <f>IF(ISNUMBER(MATCH(F14,'SoC_Ctgb 20181010'!C:C,0)),TRUE,FALSE)</f>
        <v>0</v>
      </c>
      <c r="AK14" s="272"/>
    </row>
    <row r="15" spans="2:37" s="94" customFormat="1" ht="16" x14ac:dyDescent="0.2">
      <c r="B15" s="339"/>
      <c r="C15" s="200"/>
      <c r="D15" s="304"/>
      <c r="E15" s="304"/>
      <c r="F15" s="305"/>
      <c r="G15"/>
      <c r="H15" s="214"/>
      <c r="I15" s="103"/>
      <c r="J15" s="103"/>
      <c r="K15" s="249"/>
      <c r="L15" s="250"/>
      <c r="M15" s="291" t="str">
        <f t="shared" si="0"/>
        <v>Not Found</v>
      </c>
      <c r="N15" s="283" t="b">
        <f t="shared" si="3"/>
        <v>0</v>
      </c>
      <c r="O15" s="296"/>
      <c r="P15" s="296" t="b">
        <f t="shared" si="4"/>
        <v>0</v>
      </c>
      <c r="Q15" s="296" t="b">
        <f t="shared" si="5"/>
        <v>0</v>
      </c>
      <c r="R15" s="284" t="b">
        <f t="shared" si="6"/>
        <v>0</v>
      </c>
      <c r="S15" s="274"/>
      <c r="T15" s="284" t="b">
        <f t="shared" si="1"/>
        <v>0</v>
      </c>
      <c r="U15" s="284" t="b">
        <f t="shared" si="7"/>
        <v>0</v>
      </c>
      <c r="V15" s="274"/>
      <c r="W15" s="333" t="str" cm="1">
        <f t="array" ref="W15">IF(ISBLANK(F15),"FALSE",IFERROR((VLOOKUP(TRIM(F15),TRIM(SCOEL!$B$12:$E$400),3,"FALSE")),"FALSE"))</f>
        <v>FALSE</v>
      </c>
      <c r="X15" s="287" t="str">
        <f t="shared" si="8"/>
        <v>Not Found</v>
      </c>
      <c r="Y15" s="283" t="b">
        <f t="shared" si="9"/>
        <v>0</v>
      </c>
      <c r="Z15" s="283" t="str">
        <f>IF(COUNTIF(K15,"*H410*"),IF(J15*L15&gt;25,"Cat. 1","not classified"),IF(COUNTIF(K15,"*H411*"),IF(L15&gt;=25,"Cat. 2","not classified"),"geen H411"))</f>
        <v>geen H411</v>
      </c>
      <c r="AA15" s="269" t="b">
        <f>IF(ISNUMBER(MATCH(F15,'ECHA POP'!D:D,0)),TRUE,FALSE)</f>
        <v>0</v>
      </c>
      <c r="AB15" s="269" t="b">
        <f>IF(ISNUMBER(MATCH(F15,'ECHA candidate SVHC'!D:D,0)),TRUE,FALSE)</f>
        <v>0</v>
      </c>
      <c r="AC15" s="269" t="b">
        <f>IF(ISNUMBER(MATCH(F15,'ECHA PBT'!D:D,0)),TRUE,FALSE)</f>
        <v>0</v>
      </c>
      <c r="AD15" s="270" t="b" cm="1">
        <f t="array" ref="AD15">IF(ISNUMBER(MATCH(F15, _xlfn._xlws.FILTER('ECHA biocidal AS'!C:C, 'ECHA biocidal AS'!H:H="true"), 0)), "yes", FALSE)</f>
        <v>0</v>
      </c>
      <c r="AE15" s="269" t="b">
        <f>IF(AND(AD15=FALSE,(ISNUMBER(MATCH(F15,'ECHA biocidal AS'!C:C,0)))),TRUE,FALSE)</f>
        <v>0</v>
      </c>
      <c r="AF15" s="270" t="b" cm="1">
        <f t="array" ref="AF15">IF(ISNUMBER(MATCH(F15, _xlfn._xlws.FILTER('ECHA biocidal AS'!C:C, 'ECHA biocidal AS'!M:M="Approved"), 0)), TRUE, FALSE)</f>
        <v>0</v>
      </c>
      <c r="AG15" s="269"/>
      <c r="AH15" s="269" t="b">
        <f>IF(ISNUMBER(MATCH(F15,'EQS WFD'!D:D,0)),TRUE,FALSE)</f>
        <v>0</v>
      </c>
      <c r="AI15" s="269"/>
      <c r="AJ15" s="269" t="b">
        <f>IF(ISNUMBER(MATCH(F15,'SoC_Ctgb 20181010'!C:C,0)),TRUE,FALSE)</f>
        <v>0</v>
      </c>
      <c r="AK15" s="272"/>
    </row>
    <row r="16" spans="2:37" s="94" customFormat="1" ht="16" x14ac:dyDescent="0.2">
      <c r="B16" s="339"/>
      <c r="C16" s="200"/>
      <c r="D16" s="304"/>
      <c r="E16" s="304"/>
      <c r="F16" s="305"/>
      <c r="G16"/>
      <c r="H16" s="214"/>
      <c r="I16" s="103"/>
      <c r="J16" s="103"/>
      <c r="K16" s="249"/>
      <c r="L16" s="250"/>
      <c r="M16" s="291" t="str">
        <f t="shared" si="0"/>
        <v>Not Found</v>
      </c>
      <c r="N16" s="283" t="b">
        <f t="shared" si="3"/>
        <v>0</v>
      </c>
      <c r="O16" s="296"/>
      <c r="P16" s="296" t="b">
        <f t="shared" si="4"/>
        <v>0</v>
      </c>
      <c r="Q16" s="296" t="b">
        <f t="shared" si="5"/>
        <v>0</v>
      </c>
      <c r="R16" s="284" t="b">
        <f t="shared" si="6"/>
        <v>0</v>
      </c>
      <c r="S16" s="274"/>
      <c r="T16" s="284" t="b">
        <f t="shared" si="1"/>
        <v>0</v>
      </c>
      <c r="U16" s="284" t="b">
        <f t="shared" si="7"/>
        <v>0</v>
      </c>
      <c r="V16" s="274"/>
      <c r="W16" s="333" t="str" cm="1">
        <f t="array" ref="W16">IF(ISBLANK(F16),"FALSE",IFERROR((VLOOKUP(TRIM(F16),TRIM(SCOEL!$B$12:$E$400),3,"FALSE")),"FALSE"))</f>
        <v>FALSE</v>
      </c>
      <c r="X16" s="287" t="str">
        <f t="shared" si="8"/>
        <v>Not Found</v>
      </c>
      <c r="Y16" s="283" t="b">
        <f t="shared" si="9"/>
        <v>0</v>
      </c>
      <c r="Z16" s="283" t="b">
        <f>IF(COUNTIF(K16,"*H410*"),IF(J16*L16&gt;25,"Cat. 1","not classified"),IF(COUNTIF(K16,"*H411*"),IF(L16&gt;=25,"Cat. 2","not classified"),IF(COUNTIF(K15,"*H412*"),IF(L15&gt;=25,"Cat. 3","not classified"))))</f>
        <v>0</v>
      </c>
      <c r="AA16" s="269" t="b">
        <f>IF(ISNUMBER(MATCH(F16,'ECHA POP'!D:D,0)),TRUE,FALSE)</f>
        <v>0</v>
      </c>
      <c r="AB16" s="269" t="b">
        <f>IF(ISNUMBER(MATCH(F16,'ECHA candidate SVHC'!D:D,0)),TRUE,FALSE)</f>
        <v>0</v>
      </c>
      <c r="AC16" s="269" t="b">
        <f>IF(ISNUMBER(MATCH(F16,'ECHA PBT'!D:D,0)),TRUE,FALSE)</f>
        <v>0</v>
      </c>
      <c r="AD16" s="270" t="b" cm="1">
        <f t="array" ref="AD16">IF(ISNUMBER(MATCH(F16, _xlfn._xlws.FILTER('ECHA biocidal AS'!C:C, 'ECHA biocidal AS'!H:H="true"), 0)), "yes", FALSE)</f>
        <v>0</v>
      </c>
      <c r="AE16" s="269" t="b">
        <f>IF(AND(AD16=FALSE,(ISNUMBER(MATCH(F16,'ECHA biocidal AS'!C:C,0)))),TRUE,FALSE)</f>
        <v>0</v>
      </c>
      <c r="AF16" s="270" t="b" cm="1">
        <f t="array" ref="AF16">IF(ISNUMBER(MATCH(F16, _xlfn._xlws.FILTER('ECHA biocidal AS'!C:C, 'ECHA biocidal AS'!M:M="Approved"), 0)), TRUE, FALSE)</f>
        <v>0</v>
      </c>
      <c r="AG16" s="269"/>
      <c r="AH16" s="269" t="b">
        <f>IF(ISNUMBER(MATCH(F16,'EQS WFD'!D:D,0)),TRUE,FALSE)</f>
        <v>0</v>
      </c>
      <c r="AI16" s="269"/>
      <c r="AJ16" s="269" t="b">
        <f>IF(ISNUMBER(MATCH(F16,'SoC_Ctgb 20181010'!C:C,0)),TRUE,FALSE)</f>
        <v>0</v>
      </c>
      <c r="AK16" s="272"/>
    </row>
    <row r="17" spans="2:37" s="94" customFormat="1" ht="16" x14ac:dyDescent="0.2">
      <c r="B17" s="339"/>
      <c r="C17" s="200"/>
      <c r="D17" s="304"/>
      <c r="E17" s="304"/>
      <c r="F17" s="305"/>
      <c r="G17"/>
      <c r="H17" s="214"/>
      <c r="I17" s="103"/>
      <c r="J17" s="103"/>
      <c r="K17" s="249"/>
      <c r="L17" s="250"/>
      <c r="M17" s="291" t="str">
        <f t="shared" si="0"/>
        <v>Not Found</v>
      </c>
      <c r="N17" s="283" t="b">
        <f t="shared" si="3"/>
        <v>0</v>
      </c>
      <c r="O17" s="296"/>
      <c r="P17" s="296" t="b">
        <f t="shared" si="4"/>
        <v>0</v>
      </c>
      <c r="Q17" s="296" t="b">
        <f t="shared" si="5"/>
        <v>0</v>
      </c>
      <c r="R17" s="284" t="b">
        <f t="shared" si="6"/>
        <v>0</v>
      </c>
      <c r="S17" s="274"/>
      <c r="T17" s="284" t="b">
        <f t="shared" si="1"/>
        <v>0</v>
      </c>
      <c r="U17" s="284" t="b">
        <f t="shared" si="7"/>
        <v>0</v>
      </c>
      <c r="V17" s="274"/>
      <c r="W17" s="333" t="str" cm="1">
        <f t="array" ref="W17">IF(ISBLANK(F17),"FALSE",IFERROR((VLOOKUP(TRIM(F17),TRIM(SCOEL!$B$12:$E$400),3,"FALSE")),"FALSE"))</f>
        <v>FALSE</v>
      </c>
      <c r="X17" s="287" t="str">
        <f t="shared" si="8"/>
        <v>Not Found</v>
      </c>
      <c r="Y17" s="283" t="b">
        <f t="shared" si="9"/>
        <v>0</v>
      </c>
      <c r="Z17" s="283" t="str">
        <f t="shared" ref="Z17:Z79" si="10">IF(COUNTIF(K17,"*H410*"),IF(J17*L17&gt;25,"Cat. 1","not classified"),IF(COUNTIF(K17,"*H411*"),IF(L17&gt;=25,"Cat. 2","not classified"),"geen H411"))</f>
        <v>geen H411</v>
      </c>
      <c r="AA17" s="269" t="b">
        <f>IF(ISNUMBER(MATCH(F17,'ECHA POP'!D:D,0)),TRUE,FALSE)</f>
        <v>0</v>
      </c>
      <c r="AB17" s="269" t="b">
        <f>IF(ISNUMBER(MATCH(F17,'ECHA candidate SVHC'!D:D,0)),TRUE,FALSE)</f>
        <v>0</v>
      </c>
      <c r="AC17" s="269" t="b">
        <f>IF(ISNUMBER(MATCH(F17,'ECHA PBT'!D:D,0)),TRUE,FALSE)</f>
        <v>0</v>
      </c>
      <c r="AD17" s="270" t="b" cm="1">
        <f t="array" ref="AD17">IF(ISNUMBER(MATCH(F17, _xlfn._xlws.FILTER('ECHA biocidal AS'!C:C, 'ECHA biocidal AS'!H:H="true"), 0)), "yes", FALSE)</f>
        <v>0</v>
      </c>
      <c r="AE17" s="269" t="b">
        <f>IF(AND(AD17=FALSE,(ISNUMBER(MATCH(F17,'ECHA biocidal AS'!C:C,0)))),TRUE,FALSE)</f>
        <v>0</v>
      </c>
      <c r="AF17" s="270" t="b" cm="1">
        <f t="array" ref="AF17">IF(ISNUMBER(MATCH(F17, _xlfn._xlws.FILTER('ECHA biocidal AS'!C:C, 'ECHA biocidal AS'!M:M="Approved"), 0)), TRUE, FALSE)</f>
        <v>0</v>
      </c>
      <c r="AG17" s="269"/>
      <c r="AH17" s="269" t="b">
        <f>IF(ISNUMBER(MATCH(F17,'EQS WFD'!D:D,0)),TRUE,FALSE)</f>
        <v>0</v>
      </c>
      <c r="AI17" s="269"/>
      <c r="AJ17" s="269" t="b">
        <f>IF(ISNUMBER(MATCH(F17,'SoC_Ctgb 20181010'!C:C,0)),TRUE,FALSE)</f>
        <v>0</v>
      </c>
      <c r="AK17" s="272"/>
    </row>
    <row r="18" spans="2:37" s="94" customFormat="1" ht="16" x14ac:dyDescent="0.2">
      <c r="B18" s="339"/>
      <c r="C18" s="200"/>
      <c r="D18" s="304"/>
      <c r="E18" s="304"/>
      <c r="F18" s="305"/>
      <c r="G18"/>
      <c r="H18" s="214"/>
      <c r="I18" s="103"/>
      <c r="J18" s="103"/>
      <c r="K18" s="249"/>
      <c r="L18" s="250"/>
      <c r="M18" s="291" t="str">
        <f t="shared" si="0"/>
        <v>Not Found</v>
      </c>
      <c r="N18" s="283" t="b">
        <f t="shared" si="3"/>
        <v>0</v>
      </c>
      <c r="O18" s="296"/>
      <c r="P18" s="296" t="b">
        <f t="shared" si="4"/>
        <v>0</v>
      </c>
      <c r="Q18" s="296" t="b">
        <f t="shared" si="5"/>
        <v>0</v>
      </c>
      <c r="R18" s="284" t="b">
        <f t="shared" si="6"/>
        <v>0</v>
      </c>
      <c r="S18" s="274"/>
      <c r="T18" s="284" t="b">
        <f t="shared" si="1"/>
        <v>0</v>
      </c>
      <c r="U18" s="284" t="b">
        <f t="shared" si="7"/>
        <v>0</v>
      </c>
      <c r="V18" s="274"/>
      <c r="W18" s="333" t="str" cm="1">
        <f t="array" ref="W18">IF(ISBLANK(F18),"FALSE",IFERROR((VLOOKUP(TRIM(F18),TRIM(SCOEL!$B$12:$E$400),3,"FALSE")),"FALSE"))</f>
        <v>FALSE</v>
      </c>
      <c r="X18" s="287" t="str">
        <f t="shared" si="8"/>
        <v>Not Found</v>
      </c>
      <c r="Y18" s="283" t="b">
        <f t="shared" si="9"/>
        <v>0</v>
      </c>
      <c r="Z18" s="283" t="str">
        <f t="shared" si="10"/>
        <v>geen H411</v>
      </c>
      <c r="AA18" s="269" t="b">
        <f>IF(ISNUMBER(MATCH(F18,'ECHA POP'!D:D,0)),TRUE,FALSE)</f>
        <v>0</v>
      </c>
      <c r="AB18" s="269" t="b">
        <f>IF(ISNUMBER(MATCH(F18,'ECHA candidate SVHC'!D:D,0)),TRUE,FALSE)</f>
        <v>0</v>
      </c>
      <c r="AC18" s="269" t="b">
        <f>IF(ISNUMBER(MATCH(F18,'ECHA PBT'!D:D,0)),TRUE,FALSE)</f>
        <v>0</v>
      </c>
      <c r="AD18" s="270" t="b" cm="1">
        <f t="array" ref="AD18">IF(ISNUMBER(MATCH(F18, _xlfn._xlws.FILTER('ECHA biocidal AS'!C:C, 'ECHA biocidal AS'!H:H="true"), 0)), "yes", FALSE)</f>
        <v>0</v>
      </c>
      <c r="AE18" s="269" t="b">
        <f>IF(AND(AD18=FALSE,(ISNUMBER(MATCH(F18,'ECHA biocidal AS'!C:C,0)))),TRUE,FALSE)</f>
        <v>0</v>
      </c>
      <c r="AF18" s="270" t="b" cm="1">
        <f t="array" ref="AF18">IF(ISNUMBER(MATCH(F18, _xlfn._xlws.FILTER('ECHA biocidal AS'!C:C, 'ECHA biocidal AS'!M:M="Approved"), 0)), TRUE, FALSE)</f>
        <v>0</v>
      </c>
      <c r="AG18" s="269"/>
      <c r="AH18" s="269" t="b">
        <f>IF(ISNUMBER(MATCH(F18,'EQS WFD'!D:D,0)),TRUE,FALSE)</f>
        <v>0</v>
      </c>
      <c r="AI18" s="269"/>
      <c r="AJ18" s="269" t="b">
        <f>IF(ISNUMBER(MATCH(F18,'SoC_Ctgb 20181010'!C:C,0)),TRUE,FALSE)</f>
        <v>0</v>
      </c>
      <c r="AK18" s="272"/>
    </row>
    <row r="19" spans="2:37" s="94" customFormat="1" ht="16" x14ac:dyDescent="0.2">
      <c r="B19" s="339"/>
      <c r="C19" s="200"/>
      <c r="D19" s="304"/>
      <c r="E19" s="304"/>
      <c r="F19" s="305"/>
      <c r="G19"/>
      <c r="H19" s="214"/>
      <c r="I19" s="103"/>
      <c r="J19" s="103"/>
      <c r="K19" s="249"/>
      <c r="L19" s="250"/>
      <c r="M19" s="291" t="str">
        <f t="shared" si="0"/>
        <v>Not Found</v>
      </c>
      <c r="N19" s="283" t="b">
        <f t="shared" si="3"/>
        <v>0</v>
      </c>
      <c r="O19" s="296"/>
      <c r="P19" s="296" t="b">
        <f t="shared" si="4"/>
        <v>0</v>
      </c>
      <c r="Q19" s="296" t="b">
        <f t="shared" si="5"/>
        <v>0</v>
      </c>
      <c r="R19" s="284" t="b">
        <f t="shared" si="6"/>
        <v>0</v>
      </c>
      <c r="S19" s="274"/>
      <c r="T19" s="284" t="b">
        <f t="shared" si="1"/>
        <v>0</v>
      </c>
      <c r="U19" s="284" t="b">
        <f t="shared" si="7"/>
        <v>0</v>
      </c>
      <c r="V19" s="274"/>
      <c r="W19" s="333" t="str" cm="1">
        <f t="array" ref="W19">IF(ISBLANK(F19),"FALSE",IFERROR((VLOOKUP(TRIM(F19),TRIM(SCOEL!$B$12:$E$400),3,"FALSE")),"FALSE"))</f>
        <v>FALSE</v>
      </c>
      <c r="X19" s="287" t="str">
        <f t="shared" si="8"/>
        <v>Not Found</v>
      </c>
      <c r="Y19" s="283" t="b">
        <f t="shared" si="9"/>
        <v>0</v>
      </c>
      <c r="Z19" s="283" t="str">
        <f t="shared" si="10"/>
        <v>geen H411</v>
      </c>
      <c r="AA19" s="269" t="b">
        <f>IF(ISNUMBER(MATCH(F19,'ECHA POP'!D:D,0)),TRUE,FALSE)</f>
        <v>0</v>
      </c>
      <c r="AB19" s="269" t="b">
        <f>IF(ISNUMBER(MATCH(F19,'ECHA candidate SVHC'!D:D,0)),TRUE,FALSE)</f>
        <v>0</v>
      </c>
      <c r="AC19" s="269" t="b">
        <f>IF(ISNUMBER(MATCH(F19,'ECHA PBT'!D:D,0)),TRUE,FALSE)</f>
        <v>0</v>
      </c>
      <c r="AD19" s="270" t="b" cm="1">
        <f t="array" ref="AD19">IF(ISNUMBER(MATCH(F19, _xlfn._xlws.FILTER('ECHA biocidal AS'!C:C, 'ECHA biocidal AS'!H:H="true"), 0)), "yes", FALSE)</f>
        <v>0</v>
      </c>
      <c r="AE19" s="269" t="b">
        <f>IF(AND(AD19=FALSE,(ISNUMBER(MATCH(F19,'ECHA biocidal AS'!C:C,0)))),TRUE,FALSE)</f>
        <v>0</v>
      </c>
      <c r="AF19" s="270" t="b" cm="1">
        <f t="array" ref="AF19">IF(ISNUMBER(MATCH(F19, _xlfn._xlws.FILTER('ECHA biocidal AS'!C:C, 'ECHA biocidal AS'!M:M="Approved"), 0)), TRUE, FALSE)</f>
        <v>0</v>
      </c>
      <c r="AG19" s="269"/>
      <c r="AH19" s="269" t="b">
        <f>IF(ISNUMBER(MATCH(F19,'EQS WFD'!D:D,0)),TRUE,FALSE)</f>
        <v>0</v>
      </c>
      <c r="AI19" s="269"/>
      <c r="AJ19" s="269" t="b">
        <f>IF(ISNUMBER(MATCH(F19,'SoC_Ctgb 20181010'!C:C,0)),TRUE,FALSE)</f>
        <v>0</v>
      </c>
      <c r="AK19" s="272"/>
    </row>
    <row r="20" spans="2:37" s="94" customFormat="1" ht="16" x14ac:dyDescent="0.2">
      <c r="B20" s="339" t="s">
        <v>122</v>
      </c>
      <c r="C20" s="318"/>
      <c r="D20" s="319"/>
      <c r="E20" s="319"/>
      <c r="F20" s="306"/>
      <c r="G20"/>
      <c r="H20" s="214"/>
      <c r="I20" s="103"/>
      <c r="J20" s="103"/>
      <c r="K20" s="307"/>
      <c r="L20" s="250"/>
      <c r="M20" s="308" t="str">
        <f t="shared" si="0"/>
        <v>Not Found</v>
      </c>
      <c r="N20" s="309" t="b">
        <f t="shared" si="3"/>
        <v>0</v>
      </c>
      <c r="O20" s="310"/>
      <c r="P20" s="296" t="b">
        <f t="shared" si="4"/>
        <v>0</v>
      </c>
      <c r="Q20" s="296" t="b">
        <f t="shared" si="5"/>
        <v>0</v>
      </c>
      <c r="R20" s="284" t="b">
        <f t="shared" si="6"/>
        <v>0</v>
      </c>
      <c r="S20" s="312"/>
      <c r="T20" s="311" t="b">
        <f t="shared" si="1"/>
        <v>0</v>
      </c>
      <c r="U20" s="311" t="b">
        <f t="shared" si="7"/>
        <v>0</v>
      </c>
      <c r="V20" s="312"/>
      <c r="W20" s="333" t="str" cm="1">
        <f t="array" ref="W20">IF(ISBLANK(F20),"FALSE",IFERROR((VLOOKUP(TRIM(F20),TRIM(SCOEL!$B$12:$E$400),3,"FALSE")),"FALSE"))</f>
        <v>FALSE</v>
      </c>
      <c r="X20" s="308" t="str">
        <f t="shared" si="8"/>
        <v>Not Found</v>
      </c>
      <c r="Y20" s="309" t="b">
        <f t="shared" si="9"/>
        <v>0</v>
      </c>
      <c r="Z20" s="309" t="str">
        <f t="shared" si="10"/>
        <v>geen H411</v>
      </c>
      <c r="AA20" s="313" t="b">
        <f>IF(ISNUMBER(MATCH(F20,'ECHA POP'!D:D,0)),TRUE,FALSE)</f>
        <v>0</v>
      </c>
      <c r="AB20" s="313" t="b">
        <f>IF(ISNUMBER(MATCH(F20,'ECHA candidate SVHC'!D:D,0)),TRUE,FALSE)</f>
        <v>0</v>
      </c>
      <c r="AC20" s="313" t="b">
        <f>IF(ISNUMBER(MATCH(F20,'ECHA PBT'!D:D,0)),TRUE,FALSE)</f>
        <v>0</v>
      </c>
      <c r="AD20" s="314" t="b" cm="1">
        <f t="array" ref="AD20">IF(ISNUMBER(MATCH(F20, _xlfn._xlws.FILTER('ECHA biocidal AS'!C:C, 'ECHA biocidal AS'!H:H="true"), 0)), "yes", FALSE)</f>
        <v>0</v>
      </c>
      <c r="AE20" s="313" t="b">
        <f>IF(AND(AD20=FALSE,(ISNUMBER(MATCH(F20,'ECHA biocidal AS'!C:C,0)))),TRUE,FALSE)</f>
        <v>0</v>
      </c>
      <c r="AF20" s="314" t="b" cm="1">
        <f t="array" ref="AF20">IF(ISNUMBER(MATCH(F20, _xlfn._xlws.FILTER('ECHA biocidal AS'!C:C, 'ECHA biocidal AS'!M:M="Approved"), 0)), TRUE, FALSE)</f>
        <v>0</v>
      </c>
      <c r="AG20" s="313"/>
      <c r="AH20" s="313" t="b">
        <f>IF(ISNUMBER(MATCH(F20,'EQS WFD'!D:D,0)),TRUE,FALSE)</f>
        <v>0</v>
      </c>
      <c r="AI20" s="313"/>
      <c r="AJ20" s="313" t="b">
        <f>IF(ISNUMBER(MATCH(F20,'SoC_Ctgb 20181010'!C:C,0)),TRUE,FALSE)</f>
        <v>0</v>
      </c>
      <c r="AK20" s="272"/>
    </row>
    <row r="21" spans="2:37" s="94" customFormat="1" ht="16" x14ac:dyDescent="0.2">
      <c r="B21" s="339"/>
      <c r="C21" s="318"/>
      <c r="D21" s="319"/>
      <c r="E21" s="319"/>
      <c r="F21" s="306"/>
      <c r="G21"/>
      <c r="H21" s="214"/>
      <c r="I21" s="103"/>
      <c r="J21" s="103"/>
      <c r="K21" s="307"/>
      <c r="L21" s="250"/>
      <c r="M21" s="308" t="str">
        <f t="shared" si="0"/>
        <v>Not Found</v>
      </c>
      <c r="N21" s="309" t="b">
        <f t="shared" si="3"/>
        <v>0</v>
      </c>
      <c r="O21" s="310"/>
      <c r="P21" s="296" t="b">
        <f t="shared" si="4"/>
        <v>0</v>
      </c>
      <c r="Q21" s="296" t="b">
        <f t="shared" si="5"/>
        <v>0</v>
      </c>
      <c r="R21" s="284" t="b">
        <f t="shared" si="6"/>
        <v>0</v>
      </c>
      <c r="S21" s="315"/>
      <c r="T21" s="311" t="b">
        <f t="shared" si="1"/>
        <v>0</v>
      </c>
      <c r="U21" s="311" t="b">
        <f t="shared" si="7"/>
        <v>0</v>
      </c>
      <c r="V21" s="315"/>
      <c r="W21" s="333" t="str" cm="1">
        <f t="array" ref="W21">IF(ISBLANK(F21),"FALSE",IFERROR((VLOOKUP(TRIM(F21),TRIM(SCOEL!$B$12:$E$400),3,"FALSE")),"FALSE"))</f>
        <v>FALSE</v>
      </c>
      <c r="X21" s="308" t="str">
        <f t="shared" si="8"/>
        <v>Not Found</v>
      </c>
      <c r="Y21" s="309" t="b">
        <f t="shared" si="9"/>
        <v>0</v>
      </c>
      <c r="Z21" s="309" t="str">
        <f t="shared" si="10"/>
        <v>geen H411</v>
      </c>
      <c r="AA21" s="313" t="b">
        <f>IF(ISNUMBER(MATCH(F21,'ECHA POP'!D:D,0)),TRUE,FALSE)</f>
        <v>0</v>
      </c>
      <c r="AB21" s="313" t="b">
        <f>IF(ISNUMBER(MATCH(F21,'ECHA candidate SVHC'!D:D,0)),TRUE,FALSE)</f>
        <v>0</v>
      </c>
      <c r="AC21" s="313" t="b">
        <f>IF(ISNUMBER(MATCH(F21,'ECHA PBT'!D:D,0)),TRUE,FALSE)</f>
        <v>0</v>
      </c>
      <c r="AD21" s="314" t="b" cm="1">
        <f t="array" ref="AD21">IF(ISNUMBER(MATCH(F21, _xlfn._xlws.FILTER('ECHA biocidal AS'!C:C, 'ECHA biocidal AS'!H:H="true"), 0)), "yes", FALSE)</f>
        <v>0</v>
      </c>
      <c r="AE21" s="313" t="b">
        <f>IF(AND(AD21=FALSE,(ISNUMBER(MATCH(F21,'ECHA biocidal AS'!C:C,0)))),TRUE,FALSE)</f>
        <v>0</v>
      </c>
      <c r="AF21" s="314" t="b" cm="1">
        <f t="array" ref="AF21">IF(ISNUMBER(MATCH(F21, _xlfn._xlws.FILTER('ECHA biocidal AS'!C:C, 'ECHA biocidal AS'!M:M="Approved"), 0)), TRUE, FALSE)</f>
        <v>0</v>
      </c>
      <c r="AG21" s="313"/>
      <c r="AH21" s="313" t="b">
        <f>IF(ISNUMBER(MATCH(F21,'EQS WFD'!D:D,0)),TRUE,FALSE)</f>
        <v>0</v>
      </c>
      <c r="AI21" s="313"/>
      <c r="AJ21" s="313" t="b">
        <f>IF(ISNUMBER(MATCH(F21,'SoC_Ctgb 20181010'!C:C,0)),TRUE,FALSE)</f>
        <v>0</v>
      </c>
      <c r="AK21" s="272"/>
    </row>
    <row r="22" spans="2:37" s="94" customFormat="1" ht="16" x14ac:dyDescent="0.2">
      <c r="B22" s="339"/>
      <c r="C22" s="200"/>
      <c r="D22" s="304"/>
      <c r="E22" s="304"/>
      <c r="F22" s="305"/>
      <c r="G22"/>
      <c r="H22" s="214"/>
      <c r="I22" s="103"/>
      <c r="J22" s="103"/>
      <c r="K22" s="249"/>
      <c r="L22" s="250"/>
      <c r="M22" s="291" t="str">
        <f t="shared" si="0"/>
        <v>Not Found</v>
      </c>
      <c r="N22" s="283" t="b">
        <f t="shared" si="3"/>
        <v>0</v>
      </c>
      <c r="O22" s="296"/>
      <c r="P22" s="296" t="b">
        <f t="shared" si="4"/>
        <v>0</v>
      </c>
      <c r="Q22" s="296" t="b">
        <f t="shared" si="5"/>
        <v>0</v>
      </c>
      <c r="R22" s="284" t="b">
        <f t="shared" si="6"/>
        <v>0</v>
      </c>
      <c r="S22" s="274"/>
      <c r="T22" s="284" t="b">
        <f t="shared" si="1"/>
        <v>0</v>
      </c>
      <c r="U22" s="284" t="b">
        <f t="shared" si="7"/>
        <v>0</v>
      </c>
      <c r="V22" s="274"/>
      <c r="W22" s="333" t="str" cm="1">
        <f t="array" ref="W22">IF(ISBLANK(F22),"FALSE",IFERROR((VLOOKUP(TRIM(F22),TRIM(SCOEL!$B$12:$E$400),3,"FALSE")),"FALSE"))</f>
        <v>FALSE</v>
      </c>
      <c r="X22" s="287" t="str">
        <f t="shared" si="8"/>
        <v>Not Found</v>
      </c>
      <c r="Y22" s="283" t="b">
        <f t="shared" si="9"/>
        <v>0</v>
      </c>
      <c r="Z22" s="283" t="str">
        <f t="shared" si="10"/>
        <v>geen H411</v>
      </c>
      <c r="AA22" s="269" t="b">
        <f>IF(ISNUMBER(MATCH(F22,'ECHA POP'!D:D,0)),TRUE,FALSE)</f>
        <v>0</v>
      </c>
      <c r="AB22" s="269" t="b">
        <f>IF(ISNUMBER(MATCH(F22,'ECHA candidate SVHC'!D:D,0)),TRUE,FALSE)</f>
        <v>0</v>
      </c>
      <c r="AC22" s="269" t="b">
        <f>IF(ISNUMBER(MATCH(F22,'ECHA PBT'!D:D,0)),TRUE,FALSE)</f>
        <v>0</v>
      </c>
      <c r="AD22" s="270" t="b" cm="1">
        <f t="array" ref="AD22">IF(ISNUMBER(MATCH(F22, _xlfn._xlws.FILTER('ECHA biocidal AS'!C:C, 'ECHA biocidal AS'!H:H="true"), 0)), "yes", FALSE)</f>
        <v>0</v>
      </c>
      <c r="AE22" s="269" t="b">
        <f>IF(AND(AD22=FALSE,(ISNUMBER(MATCH(F22,'ECHA biocidal AS'!C:C,0)))),TRUE,FALSE)</f>
        <v>0</v>
      </c>
      <c r="AF22" s="270" t="b" cm="1">
        <f t="array" ref="AF22">IF(ISNUMBER(MATCH(F22, _xlfn._xlws.FILTER('ECHA biocidal AS'!C:C, 'ECHA biocidal AS'!M:M="Approved"), 0)), TRUE, FALSE)</f>
        <v>0</v>
      </c>
      <c r="AG22" s="269"/>
      <c r="AH22" s="269" t="b">
        <f>IF(ISNUMBER(MATCH(F22,'EQS WFD'!D:D,0)),TRUE,FALSE)</f>
        <v>0</v>
      </c>
      <c r="AI22" s="269"/>
      <c r="AJ22" s="269" t="b">
        <f>IF(ISNUMBER(MATCH(F22,'SoC_Ctgb 20181010'!C:C,0)),TRUE,FALSE)</f>
        <v>0</v>
      </c>
      <c r="AK22" s="272"/>
    </row>
    <row r="23" spans="2:37" s="94" customFormat="1" ht="16" x14ac:dyDescent="0.2">
      <c r="B23" s="318"/>
      <c r="C23" s="200"/>
      <c r="D23" s="304"/>
      <c r="E23" s="304"/>
      <c r="F23" s="305"/>
      <c r="G23"/>
      <c r="H23" s="214"/>
      <c r="I23" s="107"/>
      <c r="J23" s="107"/>
      <c r="K23" s="249"/>
      <c r="L23" s="250"/>
      <c r="M23" s="291" t="str">
        <f t="shared" si="0"/>
        <v>Not Found</v>
      </c>
      <c r="N23" s="283" t="b">
        <f t="shared" si="3"/>
        <v>0</v>
      </c>
      <c r="O23" s="296"/>
      <c r="P23" s="296" t="b">
        <f t="shared" si="4"/>
        <v>0</v>
      </c>
      <c r="Q23" s="296" t="b">
        <f t="shared" si="5"/>
        <v>0</v>
      </c>
      <c r="R23" s="284" t="b">
        <f t="shared" si="6"/>
        <v>0</v>
      </c>
      <c r="S23" s="276"/>
      <c r="T23" s="284" t="b">
        <f t="shared" si="1"/>
        <v>0</v>
      </c>
      <c r="U23" s="284" t="b">
        <f t="shared" si="7"/>
        <v>0</v>
      </c>
      <c r="V23" s="276"/>
      <c r="W23" s="333" t="str" cm="1">
        <f t="array" ref="W23">IF(ISBLANK(F23),"FALSE",IFERROR((VLOOKUP(TRIM(F23),TRIM(SCOEL!$B$12:$E$400),3,"FALSE")),"FALSE"))</f>
        <v>FALSE</v>
      </c>
      <c r="X23" s="287" t="str">
        <f t="shared" si="8"/>
        <v>Not Found</v>
      </c>
      <c r="Y23" s="283" t="b">
        <f t="shared" si="9"/>
        <v>0</v>
      </c>
      <c r="Z23" s="283" t="str">
        <f t="shared" si="10"/>
        <v>geen H411</v>
      </c>
      <c r="AA23" s="269" t="b">
        <f>IF(ISNUMBER(MATCH(F23,'ECHA POP'!D:D,0)),TRUE,FALSE)</f>
        <v>0</v>
      </c>
      <c r="AB23" s="269" t="b">
        <f>IF(ISNUMBER(MATCH(F23,'ECHA candidate SVHC'!D:D,0)),TRUE,FALSE)</f>
        <v>0</v>
      </c>
      <c r="AC23" s="269" t="b">
        <f>IF(ISNUMBER(MATCH(F23,'ECHA PBT'!D:D,0)),TRUE,FALSE)</f>
        <v>0</v>
      </c>
      <c r="AD23" s="270" t="b" cm="1">
        <f t="array" ref="AD23">IF(ISNUMBER(MATCH(F23, _xlfn._xlws.FILTER('ECHA biocidal AS'!C:C, 'ECHA biocidal AS'!H:H="true"), 0)), "yes", FALSE)</f>
        <v>0</v>
      </c>
      <c r="AE23" s="269" t="b">
        <f>IF(AND(AD23=FALSE,(ISNUMBER(MATCH(F23,'ECHA biocidal AS'!C:C,0)))),TRUE,FALSE)</f>
        <v>0</v>
      </c>
      <c r="AF23" s="270" t="b" cm="1">
        <f t="array" ref="AF23">IF(ISNUMBER(MATCH(F23, _xlfn._xlws.FILTER('ECHA biocidal AS'!C:C, 'ECHA biocidal AS'!M:M="Approved"), 0)), TRUE, FALSE)</f>
        <v>0</v>
      </c>
      <c r="AG23" s="269"/>
      <c r="AH23" s="269" t="b">
        <f>IF(ISNUMBER(MATCH(F23,'EQS WFD'!D:D,0)),TRUE,FALSE)</f>
        <v>0</v>
      </c>
      <c r="AI23" s="269"/>
      <c r="AJ23" s="269" t="b">
        <f>IF(ISNUMBER(MATCH(F23,'SoC_Ctgb 20181010'!C:C,0)),TRUE,FALSE)</f>
        <v>0</v>
      </c>
      <c r="AK23" s="272"/>
    </row>
    <row r="24" spans="2:37" s="94" customFormat="1" ht="16" x14ac:dyDescent="0.2">
      <c r="B24" s="318"/>
      <c r="C24" s="200"/>
      <c r="D24" s="304"/>
      <c r="E24" s="304"/>
      <c r="F24" s="305"/>
      <c r="G24"/>
      <c r="H24" s="214"/>
      <c r="I24" s="215"/>
      <c r="J24" s="215"/>
      <c r="K24" s="249"/>
      <c r="L24" s="250"/>
      <c r="M24" s="291" t="str">
        <f t="shared" si="0"/>
        <v>Not Found</v>
      </c>
      <c r="N24" s="283" t="b">
        <f t="shared" si="3"/>
        <v>0</v>
      </c>
      <c r="O24" s="296"/>
      <c r="P24" s="296" t="b">
        <f t="shared" si="4"/>
        <v>0</v>
      </c>
      <c r="Q24" s="296" t="b">
        <f t="shared" si="5"/>
        <v>0</v>
      </c>
      <c r="R24" s="284" t="b">
        <f t="shared" si="6"/>
        <v>0</v>
      </c>
      <c r="S24" s="276"/>
      <c r="T24" s="284" t="b">
        <f t="shared" si="1"/>
        <v>0</v>
      </c>
      <c r="U24" s="284" t="b">
        <f t="shared" si="7"/>
        <v>0</v>
      </c>
      <c r="V24" s="276"/>
      <c r="W24" s="333" t="str" cm="1">
        <f t="array" ref="W24">IF(ISBLANK(F24),"FALSE",IFERROR((VLOOKUP(TRIM(F24),TRIM(SCOEL!$B$12:$E$400),3,"FALSE")),"FALSE"))</f>
        <v>FALSE</v>
      </c>
      <c r="X24" s="287" t="str">
        <f t="shared" si="8"/>
        <v>Not Found</v>
      </c>
      <c r="Y24" s="283" t="b">
        <f t="shared" si="9"/>
        <v>0</v>
      </c>
      <c r="Z24" s="283" t="str">
        <f t="shared" si="10"/>
        <v>geen H411</v>
      </c>
      <c r="AA24" s="269" t="b">
        <f>IF(ISNUMBER(MATCH(F24,'ECHA POP'!D:D,0)),TRUE,FALSE)</f>
        <v>0</v>
      </c>
      <c r="AB24" s="269" t="b">
        <f>IF(ISNUMBER(MATCH(F24,'ECHA candidate SVHC'!D:D,0)),TRUE,FALSE)</f>
        <v>0</v>
      </c>
      <c r="AC24" s="269" t="b">
        <f>IF(ISNUMBER(MATCH(F24,'ECHA PBT'!D:D,0)),TRUE,FALSE)</f>
        <v>0</v>
      </c>
      <c r="AD24" s="270" t="b" cm="1">
        <f t="array" ref="AD24">IF(ISNUMBER(MATCH(F24, _xlfn._xlws.FILTER('ECHA biocidal AS'!C:C, 'ECHA biocidal AS'!H:H="true"), 0)), "yes", FALSE)</f>
        <v>0</v>
      </c>
      <c r="AE24" s="269" t="b">
        <f>IF(AND(AD24=FALSE,(ISNUMBER(MATCH(F24,'ECHA biocidal AS'!C:C,0)))),TRUE,FALSE)</f>
        <v>0</v>
      </c>
      <c r="AF24" s="270" t="b" cm="1">
        <f t="array" ref="AF24">IF(ISNUMBER(MATCH(F24, _xlfn._xlws.FILTER('ECHA biocidal AS'!C:C, 'ECHA biocidal AS'!M:M="Approved"), 0)), TRUE, FALSE)</f>
        <v>0</v>
      </c>
      <c r="AG24" s="269"/>
      <c r="AH24" s="269" t="b">
        <f>IF(ISNUMBER(MATCH(F24,'EQS WFD'!D:D,0)),TRUE,FALSE)</f>
        <v>0</v>
      </c>
      <c r="AI24" s="269"/>
      <c r="AJ24" s="269"/>
      <c r="AK24" s="272"/>
    </row>
    <row r="25" spans="2:37" s="94" customFormat="1" ht="16" x14ac:dyDescent="0.2">
      <c r="B25" s="318"/>
      <c r="C25" s="200"/>
      <c r="D25" s="304"/>
      <c r="E25" s="304"/>
      <c r="F25" s="305"/>
      <c r="G25"/>
      <c r="H25" s="214"/>
      <c r="I25" s="107"/>
      <c r="J25" s="107"/>
      <c r="K25" s="249"/>
      <c r="L25" s="250"/>
      <c r="M25" s="291" t="str">
        <f t="shared" si="0"/>
        <v>Not Found</v>
      </c>
      <c r="N25" s="283" t="b">
        <f t="shared" si="3"/>
        <v>0</v>
      </c>
      <c r="O25" s="296"/>
      <c r="P25" s="296" t="b">
        <f t="shared" si="4"/>
        <v>0</v>
      </c>
      <c r="Q25" s="296" t="b">
        <f t="shared" si="5"/>
        <v>0</v>
      </c>
      <c r="R25" s="284" t="b">
        <f t="shared" si="6"/>
        <v>0</v>
      </c>
      <c r="S25" s="276"/>
      <c r="T25" s="284" t="b">
        <f t="shared" si="1"/>
        <v>0</v>
      </c>
      <c r="U25" s="284" t="b">
        <f t="shared" si="7"/>
        <v>0</v>
      </c>
      <c r="V25" s="276"/>
      <c r="W25" s="333" t="str" cm="1">
        <f t="array" ref="W25">IF(ISBLANK(F25),"FALSE",IFERROR((VLOOKUP(TRIM(F25),TRIM(SCOEL!$B$12:$E$400),3,"FALSE")),"FALSE"))</f>
        <v>FALSE</v>
      </c>
      <c r="X25" s="287" t="str">
        <f t="shared" si="8"/>
        <v>Not Found</v>
      </c>
      <c r="Y25" s="283" t="b">
        <f t="shared" si="9"/>
        <v>0</v>
      </c>
      <c r="Z25" s="283" t="str">
        <f t="shared" si="10"/>
        <v>geen H411</v>
      </c>
      <c r="AA25" s="269" t="b">
        <f>IF(ISNUMBER(MATCH(F25,'ECHA POP'!D:D,0)),TRUE,FALSE)</f>
        <v>0</v>
      </c>
      <c r="AB25" s="269" t="b">
        <f>IF(ISNUMBER(MATCH(F25,'ECHA candidate SVHC'!D:D,0)),TRUE,FALSE)</f>
        <v>0</v>
      </c>
      <c r="AC25" s="269" t="b">
        <f>IF(ISNUMBER(MATCH(F25,'ECHA PBT'!D:D,0)),TRUE,FALSE)</f>
        <v>0</v>
      </c>
      <c r="AD25" s="270" t="b" cm="1">
        <f t="array" ref="AD25">IF(ISNUMBER(MATCH(F25, _xlfn._xlws.FILTER('ECHA biocidal AS'!C:C, 'ECHA biocidal AS'!H:H="true"), 0)), "yes", FALSE)</f>
        <v>0</v>
      </c>
      <c r="AE25" s="269" t="b">
        <f>IF(AND(AD25=FALSE,(ISNUMBER(MATCH(F25,'ECHA biocidal AS'!C:C,0)))),TRUE,FALSE)</f>
        <v>0</v>
      </c>
      <c r="AF25" s="270" t="b" cm="1">
        <f t="array" ref="AF25">IF(ISNUMBER(MATCH(F25, _xlfn._xlws.FILTER('ECHA biocidal AS'!C:C, 'ECHA biocidal AS'!M:M="Approved"), 0)), TRUE, FALSE)</f>
        <v>0</v>
      </c>
      <c r="AG25" s="269"/>
      <c r="AH25" s="269" t="b">
        <f>IF(ISNUMBER(MATCH(F25,'EQS WFD'!D:D,0)),TRUE,FALSE)</f>
        <v>0</v>
      </c>
      <c r="AI25" s="269"/>
      <c r="AJ25" s="269" t="b">
        <f>IF(ISNUMBER(MATCH(F25,'SoC_Ctgb 20181010'!C:C,0)),TRUE,FALSE)</f>
        <v>0</v>
      </c>
      <c r="AK25" s="272"/>
    </row>
    <row r="26" spans="2:37" s="94" customFormat="1" ht="16" x14ac:dyDescent="0.2">
      <c r="B26" s="318"/>
      <c r="C26" s="200"/>
      <c r="D26" s="304"/>
      <c r="E26" s="304"/>
      <c r="F26" s="305"/>
      <c r="G26"/>
      <c r="H26" s="214"/>
      <c r="I26" s="107"/>
      <c r="J26" s="107"/>
      <c r="K26" s="249"/>
      <c r="L26" s="250"/>
      <c r="M26" s="291" t="str">
        <f t="shared" si="0"/>
        <v>Not Found</v>
      </c>
      <c r="N26" s="283" t="b">
        <f t="shared" si="3"/>
        <v>0</v>
      </c>
      <c r="O26" s="296"/>
      <c r="P26" s="296" t="b">
        <f t="shared" si="4"/>
        <v>0</v>
      </c>
      <c r="Q26" s="296" t="b">
        <f t="shared" si="5"/>
        <v>0</v>
      </c>
      <c r="R26" s="284" t="b">
        <f t="shared" si="6"/>
        <v>0</v>
      </c>
      <c r="S26" s="276"/>
      <c r="T26" s="284" t="b">
        <f t="shared" si="1"/>
        <v>0</v>
      </c>
      <c r="U26" s="284" t="b">
        <f t="shared" si="7"/>
        <v>0</v>
      </c>
      <c r="V26" s="276"/>
      <c r="W26" s="333" t="str" cm="1">
        <f t="array" ref="W26">IF(ISBLANK(F26),"FALSE",IFERROR((VLOOKUP(TRIM(F26),TRIM(SCOEL!$B$12:$E$400),3,"FALSE")),"FALSE"))</f>
        <v>FALSE</v>
      </c>
      <c r="X26" s="287" t="str">
        <f t="shared" si="8"/>
        <v>Not Found</v>
      </c>
      <c r="Y26" s="283" t="b">
        <f t="shared" si="9"/>
        <v>0</v>
      </c>
      <c r="Z26" s="283" t="str">
        <f t="shared" si="10"/>
        <v>geen H411</v>
      </c>
      <c r="AA26" s="269" t="b">
        <f>IF(ISNUMBER(MATCH(F26,'ECHA POP'!D:D,0)),TRUE,FALSE)</f>
        <v>0</v>
      </c>
      <c r="AB26" s="269" t="b">
        <f>IF(ISNUMBER(MATCH(F26,'ECHA candidate SVHC'!D:D,0)),TRUE,FALSE)</f>
        <v>0</v>
      </c>
      <c r="AC26" s="269" t="b">
        <f>IF(ISNUMBER(MATCH(F26,'ECHA PBT'!D:D,0)),TRUE,FALSE)</f>
        <v>0</v>
      </c>
      <c r="AD26" s="270" t="b" cm="1">
        <f t="array" ref="AD26">IF(ISNUMBER(MATCH(F26, _xlfn._xlws.FILTER('ECHA biocidal AS'!C:C, 'ECHA biocidal AS'!H:H="true"), 0)), "yes", FALSE)</f>
        <v>0</v>
      </c>
      <c r="AE26" s="269" t="b">
        <f>IF(AND(AD26=FALSE,(ISNUMBER(MATCH(F26,'ECHA biocidal AS'!C:C,0)))),TRUE,FALSE)</f>
        <v>0</v>
      </c>
      <c r="AF26" s="270" t="b" cm="1">
        <f t="array" ref="AF26">IF(ISNUMBER(MATCH(F26, _xlfn._xlws.FILTER('ECHA biocidal AS'!C:C, 'ECHA biocidal AS'!M:M="Approved"), 0)), TRUE, FALSE)</f>
        <v>0</v>
      </c>
      <c r="AG26" s="269"/>
      <c r="AH26" s="269" t="b">
        <f>IF(ISNUMBER(MATCH(F26,'EQS WFD'!D:D,0)),TRUE,FALSE)</f>
        <v>0</v>
      </c>
      <c r="AI26" s="269"/>
      <c r="AJ26" s="269" t="b">
        <f>IF(ISNUMBER(MATCH(F26,'SoC_Ctgb 20181010'!C:C,0)),TRUE,FALSE)</f>
        <v>0</v>
      </c>
      <c r="AK26" s="272"/>
    </row>
    <row r="27" spans="2:37" s="94" customFormat="1" ht="16" x14ac:dyDescent="0.2">
      <c r="B27" s="318"/>
      <c r="C27" s="200"/>
      <c r="D27" s="304"/>
      <c r="E27" s="304"/>
      <c r="F27" s="305"/>
      <c r="G27"/>
      <c r="H27" s="214"/>
      <c r="I27" s="107"/>
      <c r="J27" s="107"/>
      <c r="K27" s="249"/>
      <c r="L27" s="250"/>
      <c r="M27" s="291" t="str">
        <f t="shared" si="0"/>
        <v>Not Found</v>
      </c>
      <c r="N27" s="283" t="b">
        <f t="shared" si="3"/>
        <v>0</v>
      </c>
      <c r="O27" s="296"/>
      <c r="P27" s="296" t="b">
        <f t="shared" si="4"/>
        <v>0</v>
      </c>
      <c r="Q27" s="296" t="b">
        <f t="shared" si="5"/>
        <v>0</v>
      </c>
      <c r="R27" s="284" t="b">
        <f t="shared" si="6"/>
        <v>0</v>
      </c>
      <c r="S27" s="276"/>
      <c r="T27" s="284" t="b">
        <f t="shared" si="1"/>
        <v>0</v>
      </c>
      <c r="U27" s="284" t="b">
        <f t="shared" si="7"/>
        <v>0</v>
      </c>
      <c r="V27" s="276"/>
      <c r="W27" s="333" t="str" cm="1">
        <f t="array" ref="W27">IF(ISBLANK(F27),"FALSE",IFERROR((VLOOKUP(TRIM(F27),TRIM(SCOEL!$B$12:$E$400),3,"FALSE")),"FALSE"))</f>
        <v>FALSE</v>
      </c>
      <c r="X27" s="287" t="str">
        <f t="shared" si="8"/>
        <v>Not Found</v>
      </c>
      <c r="Y27" s="283" t="b">
        <f t="shared" si="9"/>
        <v>0</v>
      </c>
      <c r="Z27" s="283" t="str">
        <f t="shared" si="10"/>
        <v>geen H411</v>
      </c>
      <c r="AA27" s="269" t="b">
        <f>IF(ISNUMBER(MATCH(F27,'ECHA POP'!D:D,0)),TRUE,FALSE)</f>
        <v>0</v>
      </c>
      <c r="AB27" s="269" t="b">
        <f>IF(ISNUMBER(MATCH(F27,'ECHA candidate SVHC'!D:D,0)),TRUE,FALSE)</f>
        <v>0</v>
      </c>
      <c r="AC27" s="269" t="b">
        <f>IF(ISNUMBER(MATCH(F27,'ECHA PBT'!D:D,0)),TRUE,FALSE)</f>
        <v>0</v>
      </c>
      <c r="AD27" s="270" t="b" cm="1">
        <f t="array" ref="AD27">IF(ISNUMBER(MATCH(F27, _xlfn._xlws.FILTER('ECHA biocidal AS'!C:C, 'ECHA biocidal AS'!H:H="true"), 0)), "yes", FALSE)</f>
        <v>0</v>
      </c>
      <c r="AE27" s="269" t="b">
        <f>IF(AND(AD27=FALSE,(ISNUMBER(MATCH(F27,'ECHA biocidal AS'!C:C,0)))),TRUE,FALSE)</f>
        <v>0</v>
      </c>
      <c r="AF27" s="270" t="b" cm="1">
        <f t="array" ref="AF27">IF(ISNUMBER(MATCH(F27, _xlfn._xlws.FILTER('ECHA biocidal AS'!C:C, 'ECHA biocidal AS'!M:M="Approved"), 0)), TRUE, FALSE)</f>
        <v>0</v>
      </c>
      <c r="AG27" s="269"/>
      <c r="AH27" s="269" t="b">
        <f>IF(ISNUMBER(MATCH(F27,'EQS WFD'!D:D,0)),TRUE,FALSE)</f>
        <v>0</v>
      </c>
      <c r="AI27" s="269"/>
      <c r="AJ27" s="269" t="b">
        <f>IF(ISNUMBER(MATCH(F27,'SoC_Ctgb 20181010'!C:C,0)),TRUE,FALSE)</f>
        <v>0</v>
      </c>
      <c r="AK27" s="272"/>
    </row>
    <row r="28" spans="2:37" s="94" customFormat="1" ht="16" x14ac:dyDescent="0.2">
      <c r="B28" s="318"/>
      <c r="C28" s="200"/>
      <c r="D28" s="304"/>
      <c r="E28" s="304"/>
      <c r="F28" s="305"/>
      <c r="G28"/>
      <c r="H28" s="214"/>
      <c r="I28" s="107"/>
      <c r="J28" s="107"/>
      <c r="K28" s="249"/>
      <c r="L28" s="250"/>
      <c r="M28" s="291" t="str">
        <f t="shared" si="0"/>
        <v>Not Found</v>
      </c>
      <c r="N28" s="283" t="b">
        <f t="shared" si="3"/>
        <v>0</v>
      </c>
      <c r="O28" s="296"/>
      <c r="P28" s="296" t="b">
        <f t="shared" si="4"/>
        <v>0</v>
      </c>
      <c r="Q28" s="296" t="b">
        <f t="shared" si="5"/>
        <v>0</v>
      </c>
      <c r="R28" s="284" t="b">
        <f t="shared" si="6"/>
        <v>0</v>
      </c>
      <c r="S28" s="276"/>
      <c r="T28" s="284" t="b">
        <f t="shared" si="1"/>
        <v>0</v>
      </c>
      <c r="U28" s="284" t="b">
        <f t="shared" si="7"/>
        <v>0</v>
      </c>
      <c r="V28" s="276"/>
      <c r="W28" s="333" t="str" cm="1">
        <f t="array" ref="W28">IF(ISBLANK(F28),"FALSE",IFERROR((VLOOKUP(TRIM(F28),TRIM(SCOEL!$B$12:$E$400),3,"FALSE")),"FALSE"))</f>
        <v>FALSE</v>
      </c>
      <c r="X28" s="287" t="str">
        <f t="shared" si="8"/>
        <v>Not Found</v>
      </c>
      <c r="Y28" s="283" t="b">
        <f t="shared" si="9"/>
        <v>0</v>
      </c>
      <c r="Z28" s="283" t="str">
        <f t="shared" si="10"/>
        <v>geen H411</v>
      </c>
      <c r="AA28" s="269" t="b">
        <f>IF(ISNUMBER(MATCH(F28,'ECHA POP'!D:D,0)),TRUE,FALSE)</f>
        <v>0</v>
      </c>
      <c r="AB28" s="269" t="b">
        <f>IF(ISNUMBER(MATCH(F28,'ECHA candidate SVHC'!D:D,0)),TRUE,FALSE)</f>
        <v>0</v>
      </c>
      <c r="AC28" s="269" t="b">
        <f>IF(ISNUMBER(MATCH(F28,'ECHA PBT'!D:D,0)),TRUE,FALSE)</f>
        <v>0</v>
      </c>
      <c r="AD28" s="270" t="b" cm="1">
        <f t="array" ref="AD28">IF(ISNUMBER(MATCH(F28, _xlfn._xlws.FILTER('ECHA biocidal AS'!C:C, 'ECHA biocidal AS'!H:H="true"), 0)), "yes", FALSE)</f>
        <v>0</v>
      </c>
      <c r="AE28" s="269" t="b">
        <f>IF(AND(AD28=FALSE,(ISNUMBER(MATCH(F28,'ECHA biocidal AS'!C:C,0)))),TRUE,FALSE)</f>
        <v>0</v>
      </c>
      <c r="AF28" s="270" t="b" cm="1">
        <f t="array" ref="AF28">IF(ISNUMBER(MATCH(F28, _xlfn._xlws.FILTER('ECHA biocidal AS'!C:C, 'ECHA biocidal AS'!M:M="Approved"), 0)), TRUE, FALSE)</f>
        <v>0</v>
      </c>
      <c r="AG28" s="269"/>
      <c r="AH28" s="269" t="b">
        <f>IF(ISNUMBER(MATCH(F28,'EQS WFD'!D:D,0)),TRUE,FALSE)</f>
        <v>0</v>
      </c>
      <c r="AI28" s="269"/>
      <c r="AJ28" s="269" t="b">
        <f>IF(ISNUMBER(MATCH(F28,'SoC_Ctgb 20181010'!C:C,0)),TRUE,FALSE)</f>
        <v>0</v>
      </c>
      <c r="AK28" s="272"/>
    </row>
    <row r="29" spans="2:37" s="94" customFormat="1" ht="16" x14ac:dyDescent="0.2">
      <c r="B29" s="318"/>
      <c r="C29" s="200"/>
      <c r="D29" s="304"/>
      <c r="E29" s="304"/>
      <c r="F29" s="305"/>
      <c r="G29"/>
      <c r="H29" s="214"/>
      <c r="I29" s="107"/>
      <c r="J29" s="107"/>
      <c r="K29" s="249"/>
      <c r="L29" s="250"/>
      <c r="M29" s="291" t="str">
        <f t="shared" si="0"/>
        <v>Not Found</v>
      </c>
      <c r="N29" s="283" t="b">
        <f t="shared" si="3"/>
        <v>0</v>
      </c>
      <c r="O29" s="296"/>
      <c r="P29" s="296" t="b">
        <f t="shared" si="4"/>
        <v>0</v>
      </c>
      <c r="Q29" s="296" t="b">
        <f t="shared" si="5"/>
        <v>0</v>
      </c>
      <c r="R29" s="284" t="b">
        <f t="shared" si="6"/>
        <v>0</v>
      </c>
      <c r="S29" s="278"/>
      <c r="T29" s="284" t="b">
        <f t="shared" si="1"/>
        <v>0</v>
      </c>
      <c r="U29" s="284" t="b">
        <f t="shared" si="7"/>
        <v>0</v>
      </c>
      <c r="V29" s="278"/>
      <c r="W29" s="333" t="str" cm="1">
        <f t="array" ref="W29">IF(ISBLANK(F29),"FALSE",IFERROR((VLOOKUP(TRIM(F29),TRIM(SCOEL!$B$12:$E$400),3,"FALSE")),"FALSE"))</f>
        <v>FALSE</v>
      </c>
      <c r="X29" s="287" t="str">
        <f t="shared" si="8"/>
        <v>Not Found</v>
      </c>
      <c r="Y29" s="283" t="b">
        <f t="shared" si="9"/>
        <v>0</v>
      </c>
      <c r="Z29" s="283" t="str">
        <f t="shared" si="10"/>
        <v>geen H411</v>
      </c>
      <c r="AA29" s="269" t="b">
        <f>IF(ISNUMBER(MATCH(F29,'ECHA POP'!D:D,0)),TRUE,FALSE)</f>
        <v>0</v>
      </c>
      <c r="AB29" s="269" t="b">
        <f>IF(ISNUMBER(MATCH(F29,'ECHA candidate SVHC'!D:D,0)),TRUE,FALSE)</f>
        <v>0</v>
      </c>
      <c r="AC29" s="269" t="b">
        <f>IF(ISNUMBER(MATCH(F29,'ECHA PBT'!D:D,0)),TRUE,FALSE)</f>
        <v>0</v>
      </c>
      <c r="AD29" s="270" t="b" cm="1">
        <f t="array" ref="AD29">IF(ISNUMBER(MATCH(F29, _xlfn._xlws.FILTER('ECHA biocidal AS'!C:C, 'ECHA biocidal AS'!H:H="true"), 0)), "yes", FALSE)</f>
        <v>0</v>
      </c>
      <c r="AE29" s="269" t="b">
        <f>IF(AND(AD29=FALSE,(ISNUMBER(MATCH(F29,'ECHA biocidal AS'!C:C,0)))),TRUE,FALSE)</f>
        <v>0</v>
      </c>
      <c r="AF29" s="270" t="b" cm="1">
        <f t="array" ref="AF29">IF(ISNUMBER(MATCH(F29, _xlfn._xlws.FILTER('ECHA biocidal AS'!C:C, 'ECHA biocidal AS'!M:M="Approved"), 0)), TRUE, FALSE)</f>
        <v>0</v>
      </c>
      <c r="AG29" s="277"/>
      <c r="AH29" s="269" t="b">
        <f>IF(ISNUMBER(MATCH(F29,'EQS WFD'!D:D,0)),TRUE,FALSE)</f>
        <v>0</v>
      </c>
      <c r="AI29" s="277"/>
      <c r="AJ29" s="269" t="b">
        <f>IF(ISNUMBER(MATCH(F29,'SoC_Ctgb 20181010'!C:C,0)),TRUE,FALSE)</f>
        <v>0</v>
      </c>
      <c r="AK29" s="272"/>
    </row>
    <row r="30" spans="2:37" s="94" customFormat="1" ht="16" x14ac:dyDescent="0.2">
      <c r="B30" s="318"/>
      <c r="C30" s="200"/>
      <c r="D30" s="304"/>
      <c r="E30" s="304"/>
      <c r="F30" s="305"/>
      <c r="G30"/>
      <c r="H30" s="214"/>
      <c r="I30" s="107"/>
      <c r="J30" s="107"/>
      <c r="K30" s="249"/>
      <c r="L30" s="250"/>
      <c r="M30" s="291" t="str">
        <f t="shared" si="0"/>
        <v>Not Found</v>
      </c>
      <c r="N30" s="283" t="b">
        <f t="shared" si="3"/>
        <v>0</v>
      </c>
      <c r="O30" s="296"/>
      <c r="P30" s="296" t="b">
        <f t="shared" si="4"/>
        <v>0</v>
      </c>
      <c r="Q30" s="296" t="b">
        <f t="shared" si="5"/>
        <v>0</v>
      </c>
      <c r="R30" s="284" t="b">
        <f t="shared" si="6"/>
        <v>0</v>
      </c>
      <c r="S30" s="278"/>
      <c r="T30" s="284" t="b">
        <f t="shared" si="1"/>
        <v>0</v>
      </c>
      <c r="U30" s="284" t="b">
        <f t="shared" si="7"/>
        <v>0</v>
      </c>
      <c r="V30" s="278"/>
      <c r="W30" s="333" t="str" cm="1">
        <f t="array" ref="W30">IF(ISBLANK(F30),"FALSE",IFERROR((VLOOKUP(TRIM(F30),TRIM(SCOEL!$B$12:$E$400),3,"FALSE")),"FALSE"))</f>
        <v>FALSE</v>
      </c>
      <c r="X30" s="287" t="str">
        <f t="shared" si="8"/>
        <v>Not Found</v>
      </c>
      <c r="Y30" s="283" t="b">
        <f t="shared" si="9"/>
        <v>0</v>
      </c>
      <c r="Z30" s="283" t="str">
        <f t="shared" si="10"/>
        <v>geen H411</v>
      </c>
      <c r="AA30" s="269" t="b">
        <f>IF(ISNUMBER(MATCH(F30,'ECHA POP'!D:D,0)),TRUE,FALSE)</f>
        <v>0</v>
      </c>
      <c r="AB30" s="269" t="b">
        <f>IF(ISNUMBER(MATCH(F30,'ECHA candidate SVHC'!D:D,0)),TRUE,FALSE)</f>
        <v>0</v>
      </c>
      <c r="AC30" s="269" t="b">
        <f>IF(ISNUMBER(MATCH(F30,'ECHA PBT'!D:D,0)),TRUE,FALSE)</f>
        <v>0</v>
      </c>
      <c r="AD30" s="270" t="b" cm="1">
        <f t="array" ref="AD30">IF(ISNUMBER(MATCH(F30, _xlfn._xlws.FILTER('ECHA biocidal AS'!C:C, 'ECHA biocidal AS'!H:H="true"), 0)), "yes", FALSE)</f>
        <v>0</v>
      </c>
      <c r="AE30" s="269" t="b">
        <f>IF(AND(AD30=FALSE,(ISNUMBER(MATCH(F30,'ECHA biocidal AS'!C:C,0)))),TRUE,FALSE)</f>
        <v>0</v>
      </c>
      <c r="AF30" s="270" t="b" cm="1">
        <f t="array" ref="AF30">IF(ISNUMBER(MATCH(F30, _xlfn._xlws.FILTER('ECHA biocidal AS'!C:C, 'ECHA biocidal AS'!M:M="Approved"), 0)), TRUE, FALSE)</f>
        <v>0</v>
      </c>
      <c r="AG30" s="277"/>
      <c r="AH30" s="269" t="b">
        <f>IF(ISNUMBER(MATCH(F30,'EQS WFD'!D:D,0)),TRUE,FALSE)</f>
        <v>0</v>
      </c>
      <c r="AI30" s="277"/>
      <c r="AJ30" s="269" t="b">
        <f>IF(ISNUMBER(MATCH(F30,'SoC_Ctgb 20181010'!C:C,0)),TRUE,FALSE)</f>
        <v>0</v>
      </c>
      <c r="AK30" s="272"/>
    </row>
    <row r="31" spans="2:37" s="94" customFormat="1" ht="32" customHeight="1" x14ac:dyDescent="0.2">
      <c r="B31" s="318"/>
      <c r="C31" s="200"/>
      <c r="D31" s="304"/>
      <c r="E31" s="304"/>
      <c r="F31" s="305"/>
      <c r="G31"/>
      <c r="H31" s="214"/>
      <c r="I31" s="107"/>
      <c r="J31" s="107"/>
      <c r="K31" s="249"/>
      <c r="L31" s="250"/>
      <c r="M31" s="291" t="str">
        <f t="shared" si="0"/>
        <v>Not Found</v>
      </c>
      <c r="N31" s="283" t="b">
        <f t="shared" si="3"/>
        <v>0</v>
      </c>
      <c r="O31" s="296"/>
      <c r="P31" s="296" t="b">
        <f t="shared" si="4"/>
        <v>0</v>
      </c>
      <c r="Q31" s="296" t="b">
        <f t="shared" si="5"/>
        <v>0</v>
      </c>
      <c r="R31" s="284" t="b">
        <f t="shared" si="6"/>
        <v>0</v>
      </c>
      <c r="S31" s="279"/>
      <c r="T31" s="284" t="b">
        <f t="shared" si="1"/>
        <v>0</v>
      </c>
      <c r="U31" s="284" t="b">
        <f t="shared" si="7"/>
        <v>0</v>
      </c>
      <c r="V31" s="279"/>
      <c r="W31" s="333" t="str" cm="1">
        <f t="array" ref="W31">IF(ISBLANK(F31),"FALSE",IFERROR((VLOOKUP(TRIM(F31),TRIM(SCOEL!$B$12:$E$400),3,"FALSE")),"FALSE"))</f>
        <v>FALSE</v>
      </c>
      <c r="X31" s="287" t="str">
        <f t="shared" si="8"/>
        <v>Not Found</v>
      </c>
      <c r="Y31" s="283" t="b">
        <f t="shared" si="9"/>
        <v>0</v>
      </c>
      <c r="Z31" s="283" t="str">
        <f t="shared" si="10"/>
        <v>geen H411</v>
      </c>
      <c r="AA31" s="269" t="b">
        <f>IF(ISNUMBER(MATCH(F31,'ECHA POP'!D:D,0)),TRUE,FALSE)</f>
        <v>0</v>
      </c>
      <c r="AB31" s="269" t="b">
        <f>IF(ISNUMBER(MATCH(F31,'ECHA candidate SVHC'!D:D,0)),TRUE,FALSE)</f>
        <v>0</v>
      </c>
      <c r="AC31" s="269" t="b">
        <f>IF(ISNUMBER(MATCH(F31,'ECHA PBT'!D:D,0)),TRUE,FALSE)</f>
        <v>0</v>
      </c>
      <c r="AD31" s="270" t="b" cm="1">
        <f t="array" ref="AD31">IF(ISNUMBER(MATCH(F31, _xlfn._xlws.FILTER('ECHA biocidal AS'!C:C, 'ECHA biocidal AS'!H:H="true"), 0)), "yes", FALSE)</f>
        <v>0</v>
      </c>
      <c r="AE31" s="269" t="b">
        <f>IF(AND(AD31=FALSE,(ISNUMBER(MATCH(F31,'ECHA biocidal AS'!C:C,0)))),TRUE,FALSE)</f>
        <v>0</v>
      </c>
      <c r="AF31" s="270" t="b" cm="1">
        <f t="array" ref="AF31">IF(ISNUMBER(MATCH(F31, _xlfn._xlws.FILTER('ECHA biocidal AS'!C:C, 'ECHA biocidal AS'!M:M="Approved"), 0)), TRUE, FALSE)</f>
        <v>0</v>
      </c>
      <c r="AG31" s="277"/>
      <c r="AH31" s="269" t="b">
        <f>IF(ISNUMBER(MATCH(F31,'EQS WFD'!D:D,0)),TRUE,FALSE)</f>
        <v>0</v>
      </c>
      <c r="AI31" s="277"/>
      <c r="AJ31" s="269" t="b">
        <f>IF(ISNUMBER(MATCH(F31,'SoC_Ctgb 20181010'!C:C,0)),TRUE,FALSE)</f>
        <v>0</v>
      </c>
      <c r="AK31" s="272"/>
    </row>
    <row r="32" spans="2:37" s="94" customFormat="1" ht="16" x14ac:dyDescent="0.2">
      <c r="B32" s="318"/>
      <c r="C32" s="200"/>
      <c r="D32" s="304"/>
      <c r="E32" s="304"/>
      <c r="F32" s="305"/>
      <c r="G32"/>
      <c r="H32" s="214"/>
      <c r="I32" s="107"/>
      <c r="J32" s="107"/>
      <c r="K32" s="249"/>
      <c r="L32" s="250"/>
      <c r="M32" s="291" t="str">
        <f t="shared" si="0"/>
        <v>Not Found</v>
      </c>
      <c r="N32" s="283" t="b">
        <f t="shared" si="3"/>
        <v>0</v>
      </c>
      <c r="O32" s="296"/>
      <c r="P32" s="296" t="b">
        <f t="shared" si="4"/>
        <v>0</v>
      </c>
      <c r="Q32" s="296" t="b">
        <f t="shared" si="5"/>
        <v>0</v>
      </c>
      <c r="R32" s="284" t="b">
        <f t="shared" si="6"/>
        <v>0</v>
      </c>
      <c r="S32" s="278"/>
      <c r="T32" s="284" t="b">
        <f t="shared" si="1"/>
        <v>0</v>
      </c>
      <c r="U32" s="284" t="b">
        <f t="shared" si="7"/>
        <v>0</v>
      </c>
      <c r="V32" s="278"/>
      <c r="W32" s="333" t="str" cm="1">
        <f t="array" ref="W32">IF(ISBLANK(F32),"FALSE",IFERROR((VLOOKUP(TRIM(F32),TRIM(SCOEL!$B$12:$E$400),3,"FALSE")),"FALSE"))</f>
        <v>FALSE</v>
      </c>
      <c r="X32" s="287" t="str">
        <f t="shared" si="8"/>
        <v>Not Found</v>
      </c>
      <c r="Y32" s="283" t="b">
        <f t="shared" si="9"/>
        <v>0</v>
      </c>
      <c r="Z32" s="283" t="str">
        <f t="shared" si="10"/>
        <v>geen H411</v>
      </c>
      <c r="AA32" s="269" t="b">
        <f>IF(ISNUMBER(MATCH(F32,'ECHA POP'!D:D,0)),TRUE,FALSE)</f>
        <v>0</v>
      </c>
      <c r="AB32" s="269" t="b">
        <f>IF(ISNUMBER(MATCH(F32,'ECHA candidate SVHC'!D:D,0)),TRUE,FALSE)</f>
        <v>0</v>
      </c>
      <c r="AC32" s="269" t="b">
        <f>IF(ISNUMBER(MATCH(F32,'ECHA PBT'!D:D,0)),TRUE,FALSE)</f>
        <v>0</v>
      </c>
      <c r="AD32" s="270" t="b" cm="1">
        <f t="array" ref="AD32">IF(ISNUMBER(MATCH(F32, _xlfn._xlws.FILTER('ECHA biocidal AS'!C:C, 'ECHA biocidal AS'!H:H="true"), 0)), "yes", FALSE)</f>
        <v>0</v>
      </c>
      <c r="AE32" s="269" t="b">
        <f>IF(AND(AD32=FALSE,(ISNUMBER(MATCH(F32,'ECHA biocidal AS'!C:C,0)))),TRUE,FALSE)</f>
        <v>0</v>
      </c>
      <c r="AF32" s="270" t="b" cm="1">
        <f t="array" ref="AF32">IF(ISNUMBER(MATCH(F32, _xlfn._xlws.FILTER('ECHA biocidal AS'!C:C, 'ECHA biocidal AS'!M:M="Approved"), 0)), TRUE, FALSE)</f>
        <v>0</v>
      </c>
      <c r="AG32" s="277"/>
      <c r="AH32" s="269" t="b">
        <f>IF(ISNUMBER(MATCH(F32,'EQS WFD'!D:D,0)),TRUE,FALSE)</f>
        <v>0</v>
      </c>
      <c r="AI32" s="277"/>
      <c r="AJ32" s="269" t="b">
        <f>IF(ISNUMBER(MATCH(F32,'SoC_Ctgb 20181010'!C:C,0)),TRUE,FALSE)</f>
        <v>0</v>
      </c>
      <c r="AK32" s="272"/>
    </row>
    <row r="33" spans="2:37" s="90" customFormat="1" ht="16" x14ac:dyDescent="0.15">
      <c r="B33" s="89"/>
      <c r="C33" s="198"/>
      <c r="D33" s="304"/>
      <c r="E33" s="304"/>
      <c r="F33" s="305"/>
      <c r="G33" s="1"/>
      <c r="H33" s="141"/>
      <c r="I33" s="2"/>
      <c r="J33" s="2"/>
      <c r="K33" s="249"/>
      <c r="L33" s="250"/>
      <c r="M33" s="291" t="str">
        <f t="shared" si="0"/>
        <v>Not Found</v>
      </c>
      <c r="N33" s="283" t="b">
        <f t="shared" si="3"/>
        <v>0</v>
      </c>
      <c r="O33" s="296"/>
      <c r="P33" s="296" t="b">
        <f t="shared" si="4"/>
        <v>0</v>
      </c>
      <c r="Q33" s="296" t="b">
        <f t="shared" si="5"/>
        <v>0</v>
      </c>
      <c r="R33" s="284" t="b">
        <f t="shared" si="6"/>
        <v>0</v>
      </c>
      <c r="S33" s="278"/>
      <c r="T33" s="284" t="b">
        <f t="shared" si="1"/>
        <v>0</v>
      </c>
      <c r="U33" s="284" t="b">
        <f t="shared" si="7"/>
        <v>0</v>
      </c>
      <c r="V33" s="278"/>
      <c r="W33" s="333" t="str" cm="1">
        <f t="array" ref="W33">IF(ISBLANK(F33),"FALSE",IFERROR((VLOOKUP(TRIM(F33),TRIM(SCOEL!$B$12:$E$400),3,"FALSE")),"FALSE"))</f>
        <v>FALSE</v>
      </c>
      <c r="X33" s="287" t="str">
        <f t="shared" si="8"/>
        <v>Not Found</v>
      </c>
      <c r="Y33" s="283" t="b">
        <f t="shared" si="9"/>
        <v>0</v>
      </c>
      <c r="Z33" s="283" t="str">
        <f t="shared" si="10"/>
        <v>geen H411</v>
      </c>
      <c r="AA33" s="269" t="b">
        <f>IF(ISNUMBER(MATCH(F33,'ECHA POP'!D:D,0)),TRUE,FALSE)</f>
        <v>0</v>
      </c>
      <c r="AB33" s="269" t="b">
        <f>IF(ISNUMBER(MATCH(F33,'ECHA candidate SVHC'!D:D,0)),TRUE,FALSE)</f>
        <v>0</v>
      </c>
      <c r="AC33" s="269" t="b">
        <f>IF(ISNUMBER(MATCH(F33,'ECHA PBT'!D:D,0)),TRUE,FALSE)</f>
        <v>0</v>
      </c>
      <c r="AD33" s="270" t="b" cm="1">
        <f t="array" ref="AD33">IF(ISNUMBER(MATCH(F33, _xlfn._xlws.FILTER('ECHA biocidal AS'!C:C, 'ECHA biocidal AS'!H:H="true"), 0)), "yes", FALSE)</f>
        <v>0</v>
      </c>
      <c r="AE33" s="269" t="b">
        <f>IF(AND(AD33=FALSE,(ISNUMBER(MATCH(F33,'ECHA biocidal AS'!C:C,0)))),TRUE,FALSE)</f>
        <v>0</v>
      </c>
      <c r="AF33" s="270" t="b" cm="1">
        <f t="array" ref="AF33">IF(ISNUMBER(MATCH(F33, _xlfn._xlws.FILTER('ECHA biocidal AS'!C:C, 'ECHA biocidal AS'!M:M="Approved"), 0)), TRUE, FALSE)</f>
        <v>0</v>
      </c>
      <c r="AG33" s="281"/>
      <c r="AH33" s="269" t="b">
        <f>IF(ISNUMBER(MATCH(F33,'EQS WFD'!D:D,0)),TRUE,FALSE)</f>
        <v>0</v>
      </c>
      <c r="AI33" s="281"/>
      <c r="AJ33" s="269" t="b">
        <f>IF(ISNUMBER(MATCH(F33,'SoC_Ctgb 20181010'!C:C,0)),TRUE,FALSE)</f>
        <v>0</v>
      </c>
      <c r="AK33" s="281"/>
    </row>
    <row r="34" spans="2:37" s="90" customFormat="1" ht="16" x14ac:dyDescent="0.15">
      <c r="B34" s="89"/>
      <c r="C34" s="198"/>
      <c r="D34" s="304"/>
      <c r="E34" s="304"/>
      <c r="F34" s="305"/>
      <c r="G34" s="1"/>
      <c r="H34" s="141"/>
      <c r="I34" s="2"/>
      <c r="J34" s="2"/>
      <c r="K34" s="249"/>
      <c r="L34" s="250"/>
      <c r="M34" s="291" t="str">
        <f t="shared" si="0"/>
        <v>Not Found</v>
      </c>
      <c r="N34" s="283" t="b">
        <f t="shared" si="3"/>
        <v>0</v>
      </c>
      <c r="O34" s="296"/>
      <c r="P34" s="296" t="b">
        <f t="shared" si="4"/>
        <v>0</v>
      </c>
      <c r="Q34" s="296" t="b">
        <f t="shared" si="5"/>
        <v>0</v>
      </c>
      <c r="R34" s="284" t="b">
        <f t="shared" si="6"/>
        <v>0</v>
      </c>
      <c r="S34" s="278"/>
      <c r="T34" s="284" t="b">
        <f t="shared" si="1"/>
        <v>0</v>
      </c>
      <c r="U34" s="284" t="b">
        <f t="shared" si="7"/>
        <v>0</v>
      </c>
      <c r="V34" s="278"/>
      <c r="W34" s="333" t="str" cm="1">
        <f t="array" ref="W34">IF(ISBLANK(F34),"FALSE",IFERROR((VLOOKUP(TRIM(F34),TRIM(SCOEL!$B$12:$E$400),3,"FALSE")),"FALSE"))</f>
        <v>FALSE</v>
      </c>
      <c r="X34" s="287" t="str">
        <f t="shared" si="8"/>
        <v>Not Found</v>
      </c>
      <c r="Y34" s="283" t="b">
        <f t="shared" si="9"/>
        <v>0</v>
      </c>
      <c r="Z34" s="283" t="str">
        <f t="shared" si="10"/>
        <v>geen H411</v>
      </c>
      <c r="AA34" s="269" t="b">
        <f>IF(ISNUMBER(MATCH(F34,'ECHA POP'!D:D,0)),TRUE,FALSE)</f>
        <v>0</v>
      </c>
      <c r="AB34" s="269" t="b">
        <f>IF(ISNUMBER(MATCH(F34,'ECHA candidate SVHC'!D:D,0)),TRUE,FALSE)</f>
        <v>0</v>
      </c>
      <c r="AC34" s="269" t="b">
        <f>IF(ISNUMBER(MATCH(F34,'ECHA PBT'!D:D,0)),TRUE,FALSE)</f>
        <v>0</v>
      </c>
      <c r="AD34" s="270" t="b" cm="1">
        <f t="array" ref="AD34">IF(ISNUMBER(MATCH(F34, _xlfn._xlws.FILTER('ECHA biocidal AS'!C:C, 'ECHA biocidal AS'!H:H="true"), 0)), "yes", FALSE)</f>
        <v>0</v>
      </c>
      <c r="AE34" s="269" t="b">
        <f>IF(AND(AD34=FALSE,(ISNUMBER(MATCH(F34,'ECHA biocidal AS'!C:C,0)))),TRUE,FALSE)</f>
        <v>0</v>
      </c>
      <c r="AF34" s="270" t="b" cm="1">
        <f t="array" ref="AF34">IF(ISNUMBER(MATCH(F34, _xlfn._xlws.FILTER('ECHA biocidal AS'!C:C, 'ECHA biocidal AS'!M:M="Approved"), 0)), TRUE, FALSE)</f>
        <v>0</v>
      </c>
      <c r="AG34" s="281"/>
      <c r="AH34" s="269" t="b">
        <f>IF(ISNUMBER(MATCH(F34,'EQS WFD'!D:D,0)),TRUE,FALSE)</f>
        <v>0</v>
      </c>
      <c r="AI34" s="281"/>
      <c r="AJ34" s="269" t="b">
        <f>IF(ISNUMBER(MATCH(F34,'SoC_Ctgb 20181010'!C:C,0)),TRUE,FALSE)</f>
        <v>0</v>
      </c>
      <c r="AK34" s="281"/>
    </row>
    <row r="35" spans="2:37" s="90" customFormat="1" ht="16" x14ac:dyDescent="0.15">
      <c r="B35" s="89"/>
      <c r="C35" s="198"/>
      <c r="D35" s="304"/>
      <c r="E35" s="304"/>
      <c r="F35" s="305"/>
      <c r="G35" s="1"/>
      <c r="H35" s="141"/>
      <c r="I35" s="2"/>
      <c r="J35" s="2"/>
      <c r="K35" s="249"/>
      <c r="L35" s="250"/>
      <c r="M35" s="291" t="str">
        <f t="shared" si="0"/>
        <v>Not Found</v>
      </c>
      <c r="N35" s="283" t="b">
        <f t="shared" si="3"/>
        <v>0</v>
      </c>
      <c r="O35" s="296"/>
      <c r="P35" s="296" t="b">
        <f t="shared" si="4"/>
        <v>0</v>
      </c>
      <c r="Q35" s="296" t="b">
        <f t="shared" si="5"/>
        <v>0</v>
      </c>
      <c r="R35" s="284" t="b">
        <f t="shared" si="6"/>
        <v>0</v>
      </c>
      <c r="S35" s="278"/>
      <c r="T35" s="284" t="b">
        <f t="shared" si="1"/>
        <v>0</v>
      </c>
      <c r="U35" s="284" t="b">
        <f t="shared" si="7"/>
        <v>0</v>
      </c>
      <c r="V35" s="278"/>
      <c r="W35" s="333" t="str" cm="1">
        <f t="array" ref="W35">IF(ISBLANK(F35),"FALSE",IFERROR((VLOOKUP(TRIM(F35),TRIM(SCOEL!$B$12:$E$400),3,"FALSE")),"FALSE"))</f>
        <v>FALSE</v>
      </c>
      <c r="X35" s="287" t="str">
        <f t="shared" si="8"/>
        <v>Not Found</v>
      </c>
      <c r="Y35" s="283" t="b">
        <f t="shared" si="9"/>
        <v>0</v>
      </c>
      <c r="Z35" s="283" t="str">
        <f t="shared" si="10"/>
        <v>geen H411</v>
      </c>
      <c r="AA35" s="269" t="b">
        <f>IF(ISNUMBER(MATCH(F35,'ECHA POP'!D:D,0)),TRUE,FALSE)</f>
        <v>0</v>
      </c>
      <c r="AB35" s="269" t="b">
        <f>IF(ISNUMBER(MATCH(F35,'ECHA candidate SVHC'!D:D,0)),TRUE,FALSE)</f>
        <v>0</v>
      </c>
      <c r="AC35" s="269" t="b">
        <f>IF(ISNUMBER(MATCH(F35,'ECHA PBT'!D:D,0)),TRUE,FALSE)</f>
        <v>0</v>
      </c>
      <c r="AD35" s="270" t="b" cm="1">
        <f t="array" ref="AD35">IF(ISNUMBER(MATCH(F35, _xlfn._xlws.FILTER('ECHA biocidal AS'!C:C, 'ECHA biocidal AS'!H:H="true"), 0)), "yes", FALSE)</f>
        <v>0</v>
      </c>
      <c r="AE35" s="269" t="b">
        <f>IF(AND(AD35=FALSE,(ISNUMBER(MATCH(F35,'ECHA biocidal AS'!C:C,0)))),TRUE,FALSE)</f>
        <v>0</v>
      </c>
      <c r="AF35" s="270" t="b" cm="1">
        <f t="array" ref="AF35">IF(ISNUMBER(MATCH(F35, _xlfn._xlws.FILTER('ECHA biocidal AS'!C:C, 'ECHA biocidal AS'!M:M="Approved"), 0)), TRUE, FALSE)</f>
        <v>0</v>
      </c>
      <c r="AG35" s="281"/>
      <c r="AH35" s="269" t="b">
        <f>IF(ISNUMBER(MATCH(F35,'EQS WFD'!D:D,0)),TRUE,FALSE)</f>
        <v>0</v>
      </c>
      <c r="AI35" s="281"/>
      <c r="AJ35" s="269" t="b">
        <f>IF(ISNUMBER(MATCH(F35,'SoC_Ctgb 20181010'!C:C,0)),TRUE,FALSE)</f>
        <v>0</v>
      </c>
      <c r="AK35" s="281"/>
    </row>
    <row r="36" spans="2:37" s="90" customFormat="1" ht="16" x14ac:dyDescent="0.15">
      <c r="B36" s="89"/>
      <c r="C36" s="198"/>
      <c r="D36" s="304"/>
      <c r="E36" s="304"/>
      <c r="F36" s="305"/>
      <c r="G36" s="1"/>
      <c r="H36" s="141"/>
      <c r="I36" s="2"/>
      <c r="J36" s="2"/>
      <c r="K36" s="249"/>
      <c r="L36" s="250"/>
      <c r="M36" s="291" t="str">
        <f t="shared" si="0"/>
        <v>Not Found</v>
      </c>
      <c r="N36" s="283" t="b">
        <f t="shared" si="3"/>
        <v>0</v>
      </c>
      <c r="O36" s="296"/>
      <c r="P36" s="296" t="b">
        <f t="shared" si="4"/>
        <v>0</v>
      </c>
      <c r="Q36" s="296" t="b">
        <f t="shared" si="5"/>
        <v>0</v>
      </c>
      <c r="R36" s="284" t="b">
        <f t="shared" si="6"/>
        <v>0</v>
      </c>
      <c r="S36" s="278"/>
      <c r="T36" s="284" t="b">
        <f t="shared" si="1"/>
        <v>0</v>
      </c>
      <c r="U36" s="284" t="b">
        <f t="shared" si="7"/>
        <v>0</v>
      </c>
      <c r="V36" s="278"/>
      <c r="W36" s="333" t="str" cm="1">
        <f t="array" ref="W36">IF(ISBLANK(F36),"FALSE",IFERROR((VLOOKUP(TRIM(F36),TRIM(SCOEL!$B$12:$E$400),3,"FALSE")),"FALSE"))</f>
        <v>FALSE</v>
      </c>
      <c r="X36" s="287" t="str">
        <f t="shared" si="8"/>
        <v>Not Found</v>
      </c>
      <c r="Y36" s="283" t="b">
        <f t="shared" si="9"/>
        <v>0</v>
      </c>
      <c r="Z36" s="283" t="str">
        <f t="shared" si="10"/>
        <v>geen H411</v>
      </c>
      <c r="AA36" s="269" t="b">
        <f>IF(ISNUMBER(MATCH(F36,'ECHA POP'!D:D,0)),TRUE,FALSE)</f>
        <v>0</v>
      </c>
      <c r="AB36" s="269" t="b">
        <f>IF(ISNUMBER(MATCH(F36,'ECHA candidate SVHC'!D:D,0)),TRUE,FALSE)</f>
        <v>0</v>
      </c>
      <c r="AC36" s="269" t="b">
        <f>IF(ISNUMBER(MATCH(F36,'ECHA PBT'!D:D,0)),TRUE,FALSE)</f>
        <v>0</v>
      </c>
      <c r="AD36" s="270" t="b" cm="1">
        <f t="array" ref="AD36">IF(ISNUMBER(MATCH(F36, _xlfn._xlws.FILTER('ECHA biocidal AS'!C:C, 'ECHA biocidal AS'!H:H="true"), 0)), "yes", FALSE)</f>
        <v>0</v>
      </c>
      <c r="AE36" s="269" t="b">
        <f>IF(AND(AD36=FALSE,(ISNUMBER(MATCH(F36,'ECHA biocidal AS'!C:C,0)))),TRUE,FALSE)</f>
        <v>0</v>
      </c>
      <c r="AF36" s="270" t="b" cm="1">
        <f t="array" ref="AF36">IF(ISNUMBER(MATCH(F36, _xlfn._xlws.FILTER('ECHA biocidal AS'!C:C, 'ECHA biocidal AS'!M:M="Approved"), 0)), TRUE, FALSE)</f>
        <v>0</v>
      </c>
      <c r="AG36" s="281"/>
      <c r="AH36" s="269" t="b">
        <f>IF(ISNUMBER(MATCH(F36,'EQS WFD'!D:D,0)),TRUE,FALSE)</f>
        <v>0</v>
      </c>
      <c r="AI36" s="281"/>
      <c r="AJ36" s="269" t="b">
        <f>IF(ISNUMBER(MATCH(F36,'SoC_Ctgb 20181010'!C:C,0)),TRUE,FALSE)</f>
        <v>0</v>
      </c>
      <c r="AK36" s="281"/>
    </row>
    <row r="37" spans="2:37" s="90" customFormat="1" ht="16" x14ac:dyDescent="0.15">
      <c r="B37" s="89"/>
      <c r="C37" s="198"/>
      <c r="D37" s="304"/>
      <c r="E37" s="304"/>
      <c r="F37" s="305"/>
      <c r="G37" s="1"/>
      <c r="H37" s="141"/>
      <c r="I37" s="2"/>
      <c r="J37" s="2"/>
      <c r="K37" s="249"/>
      <c r="L37" s="250"/>
      <c r="M37" s="291" t="str">
        <f t="shared" si="0"/>
        <v>Not Found</v>
      </c>
      <c r="N37" s="283" t="b">
        <f t="shared" si="3"/>
        <v>0</v>
      </c>
      <c r="O37" s="296"/>
      <c r="P37" s="296" t="b">
        <f t="shared" si="4"/>
        <v>0</v>
      </c>
      <c r="Q37" s="296" t="b">
        <f t="shared" si="5"/>
        <v>0</v>
      </c>
      <c r="R37" s="284" t="b">
        <f t="shared" si="6"/>
        <v>0</v>
      </c>
      <c r="S37" s="278"/>
      <c r="T37" s="284" t="b">
        <f t="shared" si="1"/>
        <v>0</v>
      </c>
      <c r="U37" s="284" t="b">
        <f t="shared" si="7"/>
        <v>0</v>
      </c>
      <c r="V37" s="278"/>
      <c r="W37" s="333" t="str" cm="1">
        <f t="array" ref="W37">IF(ISBLANK(F37),"FALSE",IFERROR((VLOOKUP(TRIM(F37),TRIM(SCOEL!$B$12:$E$400),3,"FALSE")),"FALSE"))</f>
        <v>FALSE</v>
      </c>
      <c r="X37" s="287" t="str">
        <f t="shared" si="8"/>
        <v>Not Found</v>
      </c>
      <c r="Y37" s="283" t="b">
        <f t="shared" si="9"/>
        <v>0</v>
      </c>
      <c r="Z37" s="283" t="str">
        <f t="shared" si="10"/>
        <v>geen H411</v>
      </c>
      <c r="AA37" s="269" t="b">
        <f>IF(ISNUMBER(MATCH(F37,'ECHA POP'!D:D,0)),TRUE,FALSE)</f>
        <v>0</v>
      </c>
      <c r="AB37" s="269" t="b">
        <f>IF(ISNUMBER(MATCH(F37,'ECHA candidate SVHC'!D:D,0)),TRUE,FALSE)</f>
        <v>0</v>
      </c>
      <c r="AC37" s="269" t="b">
        <f>IF(ISNUMBER(MATCH(F37,'ECHA PBT'!D:D,0)),TRUE,FALSE)</f>
        <v>0</v>
      </c>
      <c r="AD37" s="270" t="b" cm="1">
        <f t="array" ref="AD37">IF(ISNUMBER(MATCH(F37, _xlfn._xlws.FILTER('ECHA biocidal AS'!C:C, 'ECHA biocidal AS'!H:H="true"), 0)), "yes", FALSE)</f>
        <v>0</v>
      </c>
      <c r="AE37" s="269" t="b">
        <f>IF(AND(AD37=FALSE,(ISNUMBER(MATCH(F37,'ECHA biocidal AS'!C:C,0)))),TRUE,FALSE)</f>
        <v>0</v>
      </c>
      <c r="AF37" s="270" t="b" cm="1">
        <f t="array" ref="AF37">IF(ISNUMBER(MATCH(F37, _xlfn._xlws.FILTER('ECHA biocidal AS'!C:C, 'ECHA biocidal AS'!M:M="Approved"), 0)), TRUE, FALSE)</f>
        <v>0</v>
      </c>
      <c r="AG37" s="281"/>
      <c r="AH37" s="269" t="b">
        <f>IF(ISNUMBER(MATCH(F37,'EQS WFD'!D:D,0)),TRUE,FALSE)</f>
        <v>0</v>
      </c>
      <c r="AI37" s="281"/>
      <c r="AJ37" s="269" t="b">
        <f>IF(ISNUMBER(MATCH(F37,'SoC_Ctgb 20181010'!C:C,0)),TRUE,FALSE)</f>
        <v>0</v>
      </c>
      <c r="AK37" s="281"/>
    </row>
    <row r="38" spans="2:37" s="90" customFormat="1" ht="16" x14ac:dyDescent="0.15">
      <c r="B38" s="89"/>
      <c r="C38" s="198"/>
      <c r="D38" s="304"/>
      <c r="E38" s="304"/>
      <c r="F38" s="305"/>
      <c r="G38" s="1"/>
      <c r="H38" s="141"/>
      <c r="I38" s="2"/>
      <c r="J38" s="2"/>
      <c r="K38" s="249"/>
      <c r="L38" s="250"/>
      <c r="M38" s="291" t="str">
        <f t="shared" si="0"/>
        <v>Not Found</v>
      </c>
      <c r="N38" s="283" t="b">
        <f t="shared" si="3"/>
        <v>0</v>
      </c>
      <c r="O38" s="296"/>
      <c r="P38" s="296" t="b">
        <f t="shared" si="4"/>
        <v>0</v>
      </c>
      <c r="Q38" s="296" t="b">
        <f t="shared" si="5"/>
        <v>0</v>
      </c>
      <c r="R38" s="284" t="b">
        <f t="shared" si="6"/>
        <v>0</v>
      </c>
      <c r="S38" s="278"/>
      <c r="T38" s="284" t="b">
        <f t="shared" si="1"/>
        <v>0</v>
      </c>
      <c r="U38" s="284" t="b">
        <f t="shared" si="7"/>
        <v>0</v>
      </c>
      <c r="V38" s="278"/>
      <c r="W38" s="333" t="str" cm="1">
        <f t="array" ref="W38">IF(ISBLANK(F38),"FALSE",IFERROR((VLOOKUP(TRIM(F38),TRIM(SCOEL!$B$12:$E$400),3,"FALSE")),"FALSE"))</f>
        <v>FALSE</v>
      </c>
      <c r="X38" s="287" t="str">
        <f t="shared" si="8"/>
        <v>Not Found</v>
      </c>
      <c r="Y38" s="283" t="b">
        <f t="shared" si="9"/>
        <v>0</v>
      </c>
      <c r="Z38" s="283" t="str">
        <f t="shared" si="10"/>
        <v>geen H411</v>
      </c>
      <c r="AA38" s="269" t="b">
        <f>IF(ISNUMBER(MATCH(F38,'ECHA POP'!D:D,0)),TRUE,FALSE)</f>
        <v>0</v>
      </c>
      <c r="AB38" s="269" t="b">
        <f>IF(ISNUMBER(MATCH(F38,'ECHA candidate SVHC'!D:D,0)),TRUE,FALSE)</f>
        <v>0</v>
      </c>
      <c r="AC38" s="269" t="b">
        <f>IF(ISNUMBER(MATCH(F38,'ECHA PBT'!D:D,0)),TRUE,FALSE)</f>
        <v>0</v>
      </c>
      <c r="AD38" s="270" t="b" cm="1">
        <f t="array" ref="AD38">IF(ISNUMBER(MATCH(F38, _xlfn._xlws.FILTER('ECHA biocidal AS'!C:C, 'ECHA biocidal AS'!H:H="true"), 0)), "yes", FALSE)</f>
        <v>0</v>
      </c>
      <c r="AE38" s="269" t="b">
        <f>IF(AND(AD38=FALSE,(ISNUMBER(MATCH(F38,'ECHA biocidal AS'!C:C,0)))),TRUE,FALSE)</f>
        <v>0</v>
      </c>
      <c r="AF38" s="270" t="b" cm="1">
        <f t="array" ref="AF38">IF(ISNUMBER(MATCH(F38, _xlfn._xlws.FILTER('ECHA biocidal AS'!C:C, 'ECHA biocidal AS'!M:M="Approved"), 0)), TRUE, FALSE)</f>
        <v>0</v>
      </c>
      <c r="AG38" s="281"/>
      <c r="AH38" s="269" t="b">
        <f>IF(ISNUMBER(MATCH(F38,'EQS WFD'!D:D,0)),TRUE,FALSE)</f>
        <v>0</v>
      </c>
      <c r="AI38" s="281"/>
      <c r="AJ38" s="269" t="b">
        <f>IF(ISNUMBER(MATCH(F38,'SoC_Ctgb 20181010'!C:C,0)),TRUE,FALSE)</f>
        <v>0</v>
      </c>
      <c r="AK38" s="281"/>
    </row>
    <row r="39" spans="2:37" s="90" customFormat="1" ht="16" x14ac:dyDescent="0.15">
      <c r="B39" s="89"/>
      <c r="C39" s="198"/>
      <c r="D39" s="304"/>
      <c r="E39" s="304"/>
      <c r="F39" s="305"/>
      <c r="G39" s="1"/>
      <c r="H39" s="141"/>
      <c r="I39" s="2"/>
      <c r="J39" s="2"/>
      <c r="K39" s="249"/>
      <c r="L39" s="250"/>
      <c r="M39" s="291" t="str">
        <f t="shared" si="0"/>
        <v>Not Found</v>
      </c>
      <c r="N39" s="283" t="b">
        <f t="shared" si="3"/>
        <v>0</v>
      </c>
      <c r="O39" s="296"/>
      <c r="P39" s="296" t="b">
        <f t="shared" si="4"/>
        <v>0</v>
      </c>
      <c r="Q39" s="296" t="b">
        <f t="shared" si="5"/>
        <v>0</v>
      </c>
      <c r="R39" s="284" t="b">
        <f t="shared" si="6"/>
        <v>0</v>
      </c>
      <c r="S39" s="278"/>
      <c r="T39" s="284" t="b">
        <f t="shared" si="1"/>
        <v>0</v>
      </c>
      <c r="U39" s="284" t="b">
        <f t="shared" si="7"/>
        <v>0</v>
      </c>
      <c r="V39" s="278"/>
      <c r="W39" s="333" t="str" cm="1">
        <f t="array" ref="W39">IF(ISBLANK(F39),"FALSE",IFERROR((VLOOKUP(TRIM(F39),TRIM(SCOEL!$B$12:$E$400),3,"FALSE")),"FALSE"))</f>
        <v>FALSE</v>
      </c>
      <c r="X39" s="287" t="str">
        <f t="shared" si="8"/>
        <v>Not Found</v>
      </c>
      <c r="Y39" s="283" t="b">
        <f t="shared" si="9"/>
        <v>0</v>
      </c>
      <c r="Z39" s="283" t="str">
        <f t="shared" si="10"/>
        <v>geen H411</v>
      </c>
      <c r="AA39" s="269" t="b">
        <f>IF(ISNUMBER(MATCH(F39,'ECHA POP'!D:D,0)),TRUE,FALSE)</f>
        <v>0</v>
      </c>
      <c r="AB39" s="269" t="b">
        <f>IF(ISNUMBER(MATCH(F39,'ECHA candidate SVHC'!D:D,0)),TRUE,FALSE)</f>
        <v>0</v>
      </c>
      <c r="AC39" s="269" t="b">
        <f>IF(ISNUMBER(MATCH(F39,'ECHA PBT'!D:D,0)),TRUE,FALSE)</f>
        <v>0</v>
      </c>
      <c r="AD39" s="270" t="b" cm="1">
        <f t="array" ref="AD39">IF(ISNUMBER(MATCH(F39, _xlfn._xlws.FILTER('ECHA biocidal AS'!C:C, 'ECHA biocidal AS'!H:H="true"), 0)), "yes", FALSE)</f>
        <v>0</v>
      </c>
      <c r="AE39" s="269" t="b">
        <f>IF(AND(AD39=FALSE,(ISNUMBER(MATCH(F39,'ECHA biocidal AS'!C:C,0)))),TRUE,FALSE)</f>
        <v>0</v>
      </c>
      <c r="AF39" s="270" t="b" cm="1">
        <f t="array" ref="AF39">IF(ISNUMBER(MATCH(F39, _xlfn._xlws.FILTER('ECHA biocidal AS'!C:C, 'ECHA biocidal AS'!M:M="Approved"), 0)), TRUE, FALSE)</f>
        <v>0</v>
      </c>
      <c r="AG39" s="281"/>
      <c r="AH39" s="269" t="b">
        <f>IF(ISNUMBER(MATCH(F39,'EQS WFD'!D:D,0)),TRUE,FALSE)</f>
        <v>0</v>
      </c>
      <c r="AI39" s="281"/>
      <c r="AJ39" s="269" t="b">
        <f>IF(ISNUMBER(MATCH(F39,'SoC_Ctgb 20181010'!C:C,0)),TRUE,FALSE)</f>
        <v>0</v>
      </c>
      <c r="AK39" s="281"/>
    </row>
    <row r="40" spans="2:37" s="90" customFormat="1" ht="16" x14ac:dyDescent="0.15">
      <c r="B40" s="89"/>
      <c r="C40" s="198"/>
      <c r="D40" s="304"/>
      <c r="E40" s="304"/>
      <c r="F40" s="305"/>
      <c r="G40" s="1"/>
      <c r="H40" s="141"/>
      <c r="I40" s="2"/>
      <c r="J40" s="2"/>
      <c r="K40" s="249"/>
      <c r="L40" s="250"/>
      <c r="M40" s="291" t="str">
        <f t="shared" si="0"/>
        <v>Not Found</v>
      </c>
      <c r="N40" s="283" t="b">
        <f t="shared" si="3"/>
        <v>0</v>
      </c>
      <c r="O40" s="296"/>
      <c r="P40" s="296" t="b">
        <f t="shared" si="4"/>
        <v>0</v>
      </c>
      <c r="Q40" s="296" t="b">
        <f t="shared" si="5"/>
        <v>0</v>
      </c>
      <c r="R40" s="284" t="b">
        <f t="shared" si="6"/>
        <v>0</v>
      </c>
      <c r="S40" s="278"/>
      <c r="T40" s="284" t="b">
        <f t="shared" si="1"/>
        <v>0</v>
      </c>
      <c r="U40" s="284" t="b">
        <f t="shared" si="7"/>
        <v>0</v>
      </c>
      <c r="V40" s="278"/>
      <c r="W40" s="333" t="str" cm="1">
        <f t="array" ref="W40">IF(ISBLANK(F40),"FALSE",IFERROR((VLOOKUP(TRIM(F40),TRIM(SCOEL!$B$12:$E$400),3,"FALSE")),"FALSE"))</f>
        <v>FALSE</v>
      </c>
      <c r="X40" s="287" t="str">
        <f t="shared" si="8"/>
        <v>Not Found</v>
      </c>
      <c r="Y40" s="283" t="b">
        <f t="shared" si="9"/>
        <v>0</v>
      </c>
      <c r="Z40" s="283" t="str">
        <f t="shared" si="10"/>
        <v>geen H411</v>
      </c>
      <c r="AA40" s="269" t="b">
        <f>IF(ISNUMBER(MATCH(F40,'ECHA POP'!D:D,0)),TRUE,FALSE)</f>
        <v>0</v>
      </c>
      <c r="AB40" s="269" t="b">
        <f>IF(ISNUMBER(MATCH(F40,'ECHA candidate SVHC'!D:D,0)),TRUE,FALSE)</f>
        <v>0</v>
      </c>
      <c r="AC40" s="269" t="b">
        <f>IF(ISNUMBER(MATCH(F40,'ECHA PBT'!D:D,0)),TRUE,FALSE)</f>
        <v>0</v>
      </c>
      <c r="AD40" s="270" t="b" cm="1">
        <f t="array" ref="AD40">IF(ISNUMBER(MATCH(F40, _xlfn._xlws.FILTER('ECHA biocidal AS'!C:C, 'ECHA biocidal AS'!H:H="true"), 0)), "yes", FALSE)</f>
        <v>0</v>
      </c>
      <c r="AE40" s="269" t="b">
        <f>IF(AND(AD40=FALSE,(ISNUMBER(MATCH(F40,'ECHA biocidal AS'!C:C,0)))),TRUE,FALSE)</f>
        <v>0</v>
      </c>
      <c r="AF40" s="270" t="b" cm="1">
        <f t="array" ref="AF40">IF(ISNUMBER(MATCH(F40, _xlfn._xlws.FILTER('ECHA biocidal AS'!C:C, 'ECHA biocidal AS'!M:M="Approved"), 0)), TRUE, FALSE)</f>
        <v>0</v>
      </c>
      <c r="AG40" s="281"/>
      <c r="AH40" s="269" t="b">
        <f>IF(ISNUMBER(MATCH(F40,'EQS WFD'!D:D,0)),TRUE,FALSE)</f>
        <v>0</v>
      </c>
      <c r="AI40" s="281"/>
      <c r="AJ40" s="269" t="b">
        <f>IF(ISNUMBER(MATCH(F40,'SoC_Ctgb 20181010'!C:C,0)),TRUE,FALSE)</f>
        <v>0</v>
      </c>
      <c r="AK40" s="281"/>
    </row>
    <row r="41" spans="2:37" s="90" customFormat="1" ht="16" x14ac:dyDescent="0.15">
      <c r="B41" s="89"/>
      <c r="C41" s="198"/>
      <c r="D41" s="304"/>
      <c r="E41" s="304"/>
      <c r="F41" s="305"/>
      <c r="G41" s="1"/>
      <c r="H41" s="141"/>
      <c r="I41" s="2"/>
      <c r="J41" s="2"/>
      <c r="K41" s="249"/>
      <c r="L41" s="250"/>
      <c r="M41" s="291" t="str">
        <f t="shared" ref="M41:M72" si="11">IF(COUNTIF(N41:W41,TRUE)&gt;0,TRUE,"Not Found")</f>
        <v>Not Found</v>
      </c>
      <c r="N41" s="283" t="b">
        <f t="shared" si="3"/>
        <v>0</v>
      </c>
      <c r="O41" s="296"/>
      <c r="P41" s="296" t="b">
        <f t="shared" si="4"/>
        <v>0</v>
      </c>
      <c r="Q41" s="296" t="b">
        <f t="shared" si="5"/>
        <v>0</v>
      </c>
      <c r="R41" s="284" t="b">
        <f t="shared" si="6"/>
        <v>0</v>
      </c>
      <c r="S41" s="278"/>
      <c r="T41" s="284" t="b">
        <f t="shared" si="1"/>
        <v>0</v>
      </c>
      <c r="U41" s="284" t="b">
        <f t="shared" si="7"/>
        <v>0</v>
      </c>
      <c r="V41" s="278"/>
      <c r="W41" s="333" t="str" cm="1">
        <f t="array" ref="W41">IF(ISBLANK(F41),"FALSE",IFERROR((VLOOKUP(TRIM(F41),TRIM(SCOEL!$B$12:$E$400),3,"FALSE")),"FALSE"))</f>
        <v>FALSE</v>
      </c>
      <c r="X41" s="287" t="str">
        <f t="shared" si="8"/>
        <v>Not Found</v>
      </c>
      <c r="Y41" s="283" t="b">
        <f t="shared" si="9"/>
        <v>0</v>
      </c>
      <c r="Z41" s="283" t="str">
        <f t="shared" si="10"/>
        <v>geen H411</v>
      </c>
      <c r="AA41" s="269" t="b">
        <f>IF(ISNUMBER(MATCH(F41,'ECHA POP'!D:D,0)),TRUE,FALSE)</f>
        <v>0</v>
      </c>
      <c r="AB41" s="269" t="b">
        <f>IF(ISNUMBER(MATCH(F41,'ECHA candidate SVHC'!D:D,0)),TRUE,FALSE)</f>
        <v>0</v>
      </c>
      <c r="AC41" s="269" t="b">
        <f>IF(ISNUMBER(MATCH(F41,'ECHA PBT'!D:D,0)),TRUE,FALSE)</f>
        <v>0</v>
      </c>
      <c r="AD41" s="270" t="b" cm="1">
        <f t="array" ref="AD41">IF(ISNUMBER(MATCH(F41, _xlfn._xlws.FILTER('ECHA biocidal AS'!C:C, 'ECHA biocidal AS'!H:H="true"), 0)), "yes", FALSE)</f>
        <v>0</v>
      </c>
      <c r="AE41" s="269" t="b">
        <f>IF(AND(AD41=FALSE,(ISNUMBER(MATCH(F41,'ECHA biocidal AS'!C:C,0)))),TRUE,FALSE)</f>
        <v>0</v>
      </c>
      <c r="AF41" s="270" t="b" cm="1">
        <f t="array" ref="AF41">IF(ISNUMBER(MATCH(F41, _xlfn._xlws.FILTER('ECHA biocidal AS'!C:C, 'ECHA biocidal AS'!M:M="Approved"), 0)), TRUE, FALSE)</f>
        <v>0</v>
      </c>
      <c r="AG41" s="281"/>
      <c r="AH41" s="269" t="b">
        <f>IF(ISNUMBER(MATCH(F41,'EQS WFD'!D:D,0)),TRUE,FALSE)</f>
        <v>0</v>
      </c>
      <c r="AI41" s="281"/>
      <c r="AJ41" s="269" t="b">
        <f>IF(ISNUMBER(MATCH(F41,'SoC_Ctgb 20181010'!C:C,0)),TRUE,FALSE)</f>
        <v>0</v>
      </c>
      <c r="AK41" s="281"/>
    </row>
    <row r="42" spans="2:37" s="90" customFormat="1" ht="16" x14ac:dyDescent="0.15">
      <c r="B42" s="89"/>
      <c r="C42" s="198"/>
      <c r="D42" s="304"/>
      <c r="E42" s="304"/>
      <c r="F42" s="305"/>
      <c r="G42" s="1"/>
      <c r="H42" s="141"/>
      <c r="I42" s="2"/>
      <c r="J42" s="2"/>
      <c r="K42" s="249"/>
      <c r="L42" s="250"/>
      <c r="M42" s="291" t="str">
        <f t="shared" si="11"/>
        <v>Not Found</v>
      </c>
      <c r="N42" s="283" t="b">
        <f t="shared" si="3"/>
        <v>0</v>
      </c>
      <c r="O42" s="296"/>
      <c r="P42" s="296" t="b">
        <f t="shared" si="4"/>
        <v>0</v>
      </c>
      <c r="Q42" s="296" t="b">
        <f t="shared" si="5"/>
        <v>0</v>
      </c>
      <c r="R42" s="284" t="b">
        <f t="shared" si="6"/>
        <v>0</v>
      </c>
      <c r="S42" s="278"/>
      <c r="T42" s="284" t="b">
        <f t="shared" si="1"/>
        <v>0</v>
      </c>
      <c r="U42" s="284" t="b">
        <f t="shared" si="7"/>
        <v>0</v>
      </c>
      <c r="V42" s="278"/>
      <c r="W42" s="333" t="str" cm="1">
        <f t="array" ref="W42">IF(ISBLANK(F42),"FALSE",IFERROR((VLOOKUP(TRIM(F42),TRIM(SCOEL!$B$12:$E$400),3,"FALSE")),"FALSE"))</f>
        <v>FALSE</v>
      </c>
      <c r="X42" s="287" t="str">
        <f t="shared" si="8"/>
        <v>Not Found</v>
      </c>
      <c r="Y42" s="283" t="b">
        <f t="shared" si="9"/>
        <v>0</v>
      </c>
      <c r="Z42" s="283" t="str">
        <f t="shared" si="10"/>
        <v>geen H411</v>
      </c>
      <c r="AA42" s="269" t="b">
        <f>IF(ISNUMBER(MATCH(F42,'ECHA POP'!D:D,0)),TRUE,FALSE)</f>
        <v>0</v>
      </c>
      <c r="AB42" s="269" t="b">
        <f>IF(ISNUMBER(MATCH(F42,'ECHA candidate SVHC'!D:D,0)),TRUE,FALSE)</f>
        <v>0</v>
      </c>
      <c r="AC42" s="269" t="b">
        <f>IF(ISNUMBER(MATCH(F42,'ECHA PBT'!D:D,0)),TRUE,FALSE)</f>
        <v>0</v>
      </c>
      <c r="AD42" s="270" t="b" cm="1">
        <f t="array" ref="AD42">IF(ISNUMBER(MATCH(F42, _xlfn._xlws.FILTER('ECHA biocidal AS'!C:C, 'ECHA biocidal AS'!H:H="true"), 0)), "yes", FALSE)</f>
        <v>0</v>
      </c>
      <c r="AE42" s="269" t="b">
        <f>IF(AND(AD42=FALSE,(ISNUMBER(MATCH(F42,'ECHA biocidal AS'!C:C,0)))),TRUE,FALSE)</f>
        <v>0</v>
      </c>
      <c r="AF42" s="270" t="b" cm="1">
        <f t="array" ref="AF42">IF(ISNUMBER(MATCH(F42, _xlfn._xlws.FILTER('ECHA biocidal AS'!C:C, 'ECHA biocidal AS'!M:M="Approved"), 0)), TRUE, FALSE)</f>
        <v>0</v>
      </c>
      <c r="AG42" s="281"/>
      <c r="AH42" s="269" t="b">
        <f>IF(ISNUMBER(MATCH(F42,'EQS WFD'!D:D,0)),TRUE,FALSE)</f>
        <v>0</v>
      </c>
      <c r="AI42" s="281"/>
      <c r="AJ42" s="269" t="b">
        <f>IF(ISNUMBER(MATCH(F42,'SoC_Ctgb 20181010'!C:C,0)),TRUE,FALSE)</f>
        <v>0</v>
      </c>
      <c r="AK42" s="281"/>
    </row>
    <row r="43" spans="2:37" s="90" customFormat="1" ht="16" x14ac:dyDescent="0.15">
      <c r="B43" s="89"/>
      <c r="C43" s="198"/>
      <c r="D43" s="304"/>
      <c r="E43" s="304"/>
      <c r="F43" s="305"/>
      <c r="G43" s="1"/>
      <c r="H43" s="141"/>
      <c r="I43" s="2"/>
      <c r="J43" s="2"/>
      <c r="K43" s="249"/>
      <c r="L43" s="250"/>
      <c r="M43" s="291" t="str">
        <f t="shared" si="11"/>
        <v>Not Found</v>
      </c>
      <c r="N43" s="283" t="b">
        <f t="shared" si="3"/>
        <v>0</v>
      </c>
      <c r="O43" s="296"/>
      <c r="P43" s="296" t="b">
        <f t="shared" si="4"/>
        <v>0</v>
      </c>
      <c r="Q43" s="296" t="b">
        <f t="shared" si="5"/>
        <v>0</v>
      </c>
      <c r="R43" s="284" t="b">
        <f t="shared" si="6"/>
        <v>0</v>
      </c>
      <c r="S43" s="278"/>
      <c r="T43" s="284" t="b">
        <f t="shared" si="1"/>
        <v>0</v>
      </c>
      <c r="U43" s="284" t="b">
        <f t="shared" si="7"/>
        <v>0</v>
      </c>
      <c r="V43" s="278"/>
      <c r="W43" s="333" t="str" cm="1">
        <f t="array" ref="W43">IF(ISBLANK(F43),"FALSE",IFERROR((VLOOKUP(TRIM(F43),TRIM(SCOEL!$B$12:$E$400),3,"FALSE")),"FALSE"))</f>
        <v>FALSE</v>
      </c>
      <c r="X43" s="287" t="str">
        <f t="shared" si="8"/>
        <v>Not Found</v>
      </c>
      <c r="Y43" s="283" t="b">
        <f t="shared" si="9"/>
        <v>0</v>
      </c>
      <c r="Z43" s="283" t="str">
        <f t="shared" si="10"/>
        <v>geen H411</v>
      </c>
      <c r="AA43" s="269" t="b">
        <f>IF(ISNUMBER(MATCH(F43,'ECHA POP'!D:D,0)),TRUE,FALSE)</f>
        <v>0</v>
      </c>
      <c r="AB43" s="269" t="b">
        <f>IF(ISNUMBER(MATCH(F43,'ECHA candidate SVHC'!D:D,0)),TRUE,FALSE)</f>
        <v>0</v>
      </c>
      <c r="AC43" s="269" t="b">
        <f>IF(ISNUMBER(MATCH(F43,'ECHA PBT'!D:D,0)),TRUE,FALSE)</f>
        <v>0</v>
      </c>
      <c r="AD43" s="270" t="b" cm="1">
        <f t="array" ref="AD43">IF(ISNUMBER(MATCH(F43, _xlfn._xlws.FILTER('ECHA biocidal AS'!C:C, 'ECHA biocidal AS'!H:H="true"), 0)), "yes", FALSE)</f>
        <v>0</v>
      </c>
      <c r="AE43" s="269" t="b">
        <f>IF(AND(AD43=FALSE,(ISNUMBER(MATCH(F43,'ECHA biocidal AS'!C:C,0)))),TRUE,FALSE)</f>
        <v>0</v>
      </c>
      <c r="AF43" s="270" t="b" cm="1">
        <f t="array" ref="AF43">IF(ISNUMBER(MATCH(F43, _xlfn._xlws.FILTER('ECHA biocidal AS'!C:C, 'ECHA biocidal AS'!M:M="Approved"), 0)), TRUE, FALSE)</f>
        <v>0</v>
      </c>
      <c r="AG43" s="281"/>
      <c r="AH43" s="269" t="b">
        <f>IF(ISNUMBER(MATCH(F43,'EQS WFD'!D:D,0)),TRUE,FALSE)</f>
        <v>0</v>
      </c>
      <c r="AI43" s="281"/>
      <c r="AJ43" s="269" t="b">
        <f>IF(ISNUMBER(MATCH(F43,'SoC_Ctgb 20181010'!C:C,0)),TRUE,FALSE)</f>
        <v>0</v>
      </c>
      <c r="AK43" s="281"/>
    </row>
    <row r="44" spans="2:37" s="90" customFormat="1" ht="16" x14ac:dyDescent="0.15">
      <c r="B44" s="89"/>
      <c r="C44" s="198"/>
      <c r="D44" s="304"/>
      <c r="E44" s="304"/>
      <c r="F44" s="305"/>
      <c r="G44" s="1"/>
      <c r="H44" s="141"/>
      <c r="I44" s="2"/>
      <c r="J44" s="2"/>
      <c r="K44" s="249"/>
      <c r="L44" s="250"/>
      <c r="M44" s="291" t="str">
        <f t="shared" si="11"/>
        <v>Not Found</v>
      </c>
      <c r="N44" s="283" t="b">
        <f t="shared" si="3"/>
        <v>0</v>
      </c>
      <c r="O44" s="296"/>
      <c r="P44" s="296" t="b">
        <f t="shared" si="4"/>
        <v>0</v>
      </c>
      <c r="Q44" s="296" t="b">
        <f t="shared" si="5"/>
        <v>0</v>
      </c>
      <c r="R44" s="284" t="b">
        <f t="shared" si="6"/>
        <v>0</v>
      </c>
      <c r="S44" s="278"/>
      <c r="T44" s="284" t="b">
        <f t="shared" si="1"/>
        <v>0</v>
      </c>
      <c r="U44" s="284" t="b">
        <f t="shared" si="7"/>
        <v>0</v>
      </c>
      <c r="V44" s="278"/>
      <c r="W44" s="333" t="str" cm="1">
        <f t="array" ref="W44">IF(ISBLANK(F44),"FALSE",IFERROR((VLOOKUP(TRIM(F44),TRIM(SCOEL!$B$12:$E$400),3,"FALSE")),"FALSE"))</f>
        <v>FALSE</v>
      </c>
      <c r="X44" s="287" t="str">
        <f t="shared" si="8"/>
        <v>Not Found</v>
      </c>
      <c r="Y44" s="283" t="b">
        <f t="shared" si="9"/>
        <v>0</v>
      </c>
      <c r="Z44" s="283" t="str">
        <f t="shared" si="10"/>
        <v>geen H411</v>
      </c>
      <c r="AA44" s="269" t="b">
        <f>IF(ISNUMBER(MATCH(F44,'ECHA POP'!D:D,0)),TRUE,FALSE)</f>
        <v>0</v>
      </c>
      <c r="AB44" s="269" t="b">
        <f>IF(ISNUMBER(MATCH(F44,'ECHA candidate SVHC'!D:D,0)),TRUE,FALSE)</f>
        <v>0</v>
      </c>
      <c r="AC44" s="269" t="b">
        <f>IF(ISNUMBER(MATCH(F44,'ECHA PBT'!D:D,0)),TRUE,FALSE)</f>
        <v>0</v>
      </c>
      <c r="AD44" s="270" t="b" cm="1">
        <f t="array" ref="AD44">IF(ISNUMBER(MATCH(F44, _xlfn._xlws.FILTER('ECHA biocidal AS'!C:C, 'ECHA biocidal AS'!H:H="true"), 0)), "yes", FALSE)</f>
        <v>0</v>
      </c>
      <c r="AE44" s="269" t="b">
        <f>IF(AND(AD44=FALSE,(ISNUMBER(MATCH(F44,'ECHA biocidal AS'!C:C,0)))),TRUE,FALSE)</f>
        <v>0</v>
      </c>
      <c r="AF44" s="270" t="b" cm="1">
        <f t="array" ref="AF44">IF(ISNUMBER(MATCH(F44, _xlfn._xlws.FILTER('ECHA biocidal AS'!C:C, 'ECHA biocidal AS'!M:M="Approved"), 0)), TRUE, FALSE)</f>
        <v>0</v>
      </c>
      <c r="AG44" s="281"/>
      <c r="AH44" s="269" t="b">
        <f>IF(ISNUMBER(MATCH(F44,'EQS WFD'!D:D,0)),TRUE,FALSE)</f>
        <v>0</v>
      </c>
      <c r="AI44" s="281"/>
      <c r="AJ44" s="269" t="b">
        <f>IF(ISNUMBER(MATCH(F44,'SoC_Ctgb 20181010'!C:C,0)),TRUE,FALSE)</f>
        <v>0</v>
      </c>
      <c r="AK44" s="281"/>
    </row>
    <row r="45" spans="2:37" s="90" customFormat="1" ht="16" x14ac:dyDescent="0.15">
      <c r="B45" s="89"/>
      <c r="C45" s="198"/>
      <c r="D45" s="304"/>
      <c r="E45" s="304"/>
      <c r="F45" s="305"/>
      <c r="G45" s="1"/>
      <c r="H45" s="141"/>
      <c r="I45" s="2"/>
      <c r="J45" s="2"/>
      <c r="K45" s="249"/>
      <c r="L45" s="250"/>
      <c r="M45" s="291" t="str">
        <f t="shared" si="11"/>
        <v>Not Found</v>
      </c>
      <c r="N45" s="283" t="b">
        <f t="shared" si="3"/>
        <v>0</v>
      </c>
      <c r="O45" s="296"/>
      <c r="P45" s="296" t="b">
        <f t="shared" si="4"/>
        <v>0</v>
      </c>
      <c r="Q45" s="296" t="b">
        <f t="shared" si="5"/>
        <v>0</v>
      </c>
      <c r="R45" s="284" t="b">
        <f t="shared" si="6"/>
        <v>0</v>
      </c>
      <c r="S45" s="278"/>
      <c r="T45" s="284" t="b">
        <f t="shared" si="1"/>
        <v>0</v>
      </c>
      <c r="U45" s="284" t="b">
        <f t="shared" si="7"/>
        <v>0</v>
      </c>
      <c r="V45" s="278"/>
      <c r="W45" s="333" t="str" cm="1">
        <f t="array" ref="W45">IF(ISBLANK(F45),"FALSE",IFERROR((VLOOKUP(TRIM(F45),TRIM(SCOEL!$B$12:$E$400),3,"FALSE")),"FALSE"))</f>
        <v>FALSE</v>
      </c>
      <c r="X45" s="287" t="str">
        <f t="shared" si="8"/>
        <v>Not Found</v>
      </c>
      <c r="Y45" s="283" t="b">
        <f t="shared" si="9"/>
        <v>0</v>
      </c>
      <c r="Z45" s="283" t="str">
        <f t="shared" si="10"/>
        <v>geen H411</v>
      </c>
      <c r="AA45" s="269" t="b">
        <f>IF(ISNUMBER(MATCH(F45,'ECHA POP'!D:D,0)),TRUE,FALSE)</f>
        <v>0</v>
      </c>
      <c r="AB45" s="269" t="b">
        <f>IF(ISNUMBER(MATCH(F45,'ECHA candidate SVHC'!D:D,0)),TRUE,FALSE)</f>
        <v>0</v>
      </c>
      <c r="AC45" s="269" t="b">
        <f>IF(ISNUMBER(MATCH(F45,'ECHA PBT'!D:D,0)),TRUE,FALSE)</f>
        <v>0</v>
      </c>
      <c r="AD45" s="270" t="b" cm="1">
        <f t="array" ref="AD45">IF(ISNUMBER(MATCH(F45, _xlfn._xlws.FILTER('ECHA biocidal AS'!C:C, 'ECHA biocidal AS'!H:H="true"), 0)), "yes", FALSE)</f>
        <v>0</v>
      </c>
      <c r="AE45" s="269" t="b">
        <f>IF(AND(AD45=FALSE,(ISNUMBER(MATCH(F45,'ECHA biocidal AS'!C:C,0)))),TRUE,FALSE)</f>
        <v>0</v>
      </c>
      <c r="AF45" s="270" t="b" cm="1">
        <f t="array" ref="AF45">IF(ISNUMBER(MATCH(F45, _xlfn._xlws.FILTER('ECHA biocidal AS'!C:C, 'ECHA biocidal AS'!M:M="Approved"), 0)), TRUE, FALSE)</f>
        <v>0</v>
      </c>
      <c r="AG45" s="281"/>
      <c r="AH45" s="269" t="b">
        <f>IF(ISNUMBER(MATCH(F45,'EQS WFD'!D:D,0)),TRUE,FALSE)</f>
        <v>0</v>
      </c>
      <c r="AI45" s="281"/>
      <c r="AJ45" s="269" t="b">
        <f>IF(ISNUMBER(MATCH(F45,'SoC_Ctgb 20181010'!C:C,0)),TRUE,FALSE)</f>
        <v>0</v>
      </c>
      <c r="AK45" s="281"/>
    </row>
    <row r="46" spans="2:37" s="90" customFormat="1" ht="16" x14ac:dyDescent="0.15">
      <c r="B46" s="89"/>
      <c r="C46" s="198"/>
      <c r="D46" s="304"/>
      <c r="E46" s="304"/>
      <c r="F46" s="305"/>
      <c r="G46" s="1"/>
      <c r="H46" s="141"/>
      <c r="I46" s="2"/>
      <c r="J46" s="2"/>
      <c r="K46" s="249"/>
      <c r="L46" s="250"/>
      <c r="M46" s="291" t="str">
        <f t="shared" si="11"/>
        <v>Not Found</v>
      </c>
      <c r="N46" s="283" t="b">
        <f t="shared" si="3"/>
        <v>0</v>
      </c>
      <c r="O46" s="296"/>
      <c r="P46" s="296" t="b">
        <f t="shared" si="4"/>
        <v>0</v>
      </c>
      <c r="Q46" s="296" t="b">
        <f t="shared" si="5"/>
        <v>0</v>
      </c>
      <c r="R46" s="284" t="b">
        <f t="shared" si="6"/>
        <v>0</v>
      </c>
      <c r="S46" s="278"/>
      <c r="T46" s="284" t="b">
        <f t="shared" si="1"/>
        <v>0</v>
      </c>
      <c r="U46" s="284" t="b">
        <f t="shared" si="7"/>
        <v>0</v>
      </c>
      <c r="V46" s="278"/>
      <c r="W46" s="333" t="str" cm="1">
        <f t="array" ref="W46">IF(ISBLANK(F46),"FALSE",IFERROR((VLOOKUP(TRIM(F46),TRIM(SCOEL!$B$12:$E$400),3,"FALSE")),"FALSE"))</f>
        <v>FALSE</v>
      </c>
      <c r="X46" s="287" t="str">
        <f t="shared" si="8"/>
        <v>Not Found</v>
      </c>
      <c r="Y46" s="283" t="b">
        <f t="shared" si="9"/>
        <v>0</v>
      </c>
      <c r="Z46" s="283" t="str">
        <f t="shared" si="10"/>
        <v>geen H411</v>
      </c>
      <c r="AA46" s="269" t="b">
        <f>IF(ISNUMBER(MATCH(F46,'ECHA POP'!D:D,0)),TRUE,FALSE)</f>
        <v>0</v>
      </c>
      <c r="AB46" s="269" t="b">
        <f>IF(ISNUMBER(MATCH(F46,'ECHA candidate SVHC'!D:D,0)),TRUE,FALSE)</f>
        <v>0</v>
      </c>
      <c r="AC46" s="269" t="b">
        <f>IF(ISNUMBER(MATCH(F46,'ECHA PBT'!D:D,0)),TRUE,FALSE)</f>
        <v>0</v>
      </c>
      <c r="AD46" s="270" t="b" cm="1">
        <f t="array" ref="AD46">IF(ISNUMBER(MATCH(F46, _xlfn._xlws.FILTER('ECHA biocidal AS'!C:C, 'ECHA biocidal AS'!H:H="true"), 0)), "yes", FALSE)</f>
        <v>0</v>
      </c>
      <c r="AE46" s="269" t="b">
        <f>IF(AND(AD46=FALSE,(ISNUMBER(MATCH(F46,'ECHA biocidal AS'!C:C,0)))),TRUE,FALSE)</f>
        <v>0</v>
      </c>
      <c r="AF46" s="270" t="b" cm="1">
        <f t="array" ref="AF46">IF(ISNUMBER(MATCH(F46, _xlfn._xlws.FILTER('ECHA biocidal AS'!C:C, 'ECHA biocidal AS'!M:M="Approved"), 0)), TRUE, FALSE)</f>
        <v>0</v>
      </c>
      <c r="AG46" s="281"/>
      <c r="AH46" s="269" t="b">
        <f>IF(ISNUMBER(MATCH(F46,'EQS WFD'!D:D,0)),TRUE,FALSE)</f>
        <v>0</v>
      </c>
      <c r="AI46" s="281"/>
      <c r="AJ46" s="269" t="b">
        <f>IF(ISNUMBER(MATCH(F46,'SoC_Ctgb 20181010'!C:C,0)),TRUE,FALSE)</f>
        <v>0</v>
      </c>
      <c r="AK46" s="281"/>
    </row>
    <row r="47" spans="2:37" s="90" customFormat="1" ht="16" x14ac:dyDescent="0.15">
      <c r="B47" s="89"/>
      <c r="C47" s="198"/>
      <c r="D47" s="304"/>
      <c r="E47" s="304"/>
      <c r="F47" s="305"/>
      <c r="G47" s="1"/>
      <c r="H47" s="141"/>
      <c r="I47" s="2"/>
      <c r="J47" s="2"/>
      <c r="K47" s="249"/>
      <c r="L47" s="250"/>
      <c r="M47" s="291" t="str">
        <f t="shared" si="11"/>
        <v>Not Found</v>
      </c>
      <c r="N47" s="283" t="b">
        <f t="shared" si="3"/>
        <v>0</v>
      </c>
      <c r="O47" s="296"/>
      <c r="P47" s="296" t="b">
        <f t="shared" si="4"/>
        <v>0</v>
      </c>
      <c r="Q47" s="296" t="b">
        <f t="shared" si="5"/>
        <v>0</v>
      </c>
      <c r="R47" s="284" t="b">
        <f t="shared" si="6"/>
        <v>0</v>
      </c>
      <c r="S47" s="278"/>
      <c r="T47" s="284" t="b">
        <f t="shared" si="1"/>
        <v>0</v>
      </c>
      <c r="U47" s="284" t="b">
        <f t="shared" si="7"/>
        <v>0</v>
      </c>
      <c r="V47" s="278"/>
      <c r="W47" s="333" t="str" cm="1">
        <f t="array" ref="W47">IF(ISBLANK(F47),"FALSE",IFERROR((VLOOKUP(TRIM(F47),TRIM(SCOEL!$B$12:$E$400),3,"FALSE")),"FALSE"))</f>
        <v>FALSE</v>
      </c>
      <c r="X47" s="287" t="str">
        <f t="shared" si="8"/>
        <v>Not Found</v>
      </c>
      <c r="Y47" s="283" t="b">
        <f t="shared" si="9"/>
        <v>0</v>
      </c>
      <c r="Z47" s="283" t="str">
        <f t="shared" si="10"/>
        <v>geen H411</v>
      </c>
      <c r="AA47" s="269" t="b">
        <f>IF(ISNUMBER(MATCH(F47,'ECHA POP'!D:D,0)),TRUE,FALSE)</f>
        <v>0</v>
      </c>
      <c r="AB47" s="269" t="b">
        <f>IF(ISNUMBER(MATCH(F47,'ECHA candidate SVHC'!D:D,0)),TRUE,FALSE)</f>
        <v>0</v>
      </c>
      <c r="AC47" s="269" t="b">
        <f>IF(ISNUMBER(MATCH(F47,'ECHA PBT'!D:D,0)),TRUE,FALSE)</f>
        <v>0</v>
      </c>
      <c r="AD47" s="270" t="b" cm="1">
        <f t="array" ref="AD47">IF(ISNUMBER(MATCH(F47, _xlfn._xlws.FILTER('ECHA biocidal AS'!C:C, 'ECHA biocidal AS'!H:H="true"), 0)), "yes", FALSE)</f>
        <v>0</v>
      </c>
      <c r="AE47" s="269" t="b">
        <f>IF(AND(AD47=FALSE,(ISNUMBER(MATCH(F47,'ECHA biocidal AS'!C:C,0)))),TRUE,FALSE)</f>
        <v>0</v>
      </c>
      <c r="AF47" s="270" t="b" cm="1">
        <f t="array" ref="AF47">IF(ISNUMBER(MATCH(F47, _xlfn._xlws.FILTER('ECHA biocidal AS'!C:C, 'ECHA biocidal AS'!M:M="Approved"), 0)), TRUE, FALSE)</f>
        <v>0</v>
      </c>
      <c r="AG47" s="281"/>
      <c r="AH47" s="269" t="b">
        <f>IF(ISNUMBER(MATCH(F47,'EQS WFD'!D:D,0)),TRUE,FALSE)</f>
        <v>0</v>
      </c>
      <c r="AI47" s="281"/>
      <c r="AJ47" s="269" t="b">
        <f>IF(ISNUMBER(MATCH(F47,'SoC_Ctgb 20181010'!C:C,0)),TRUE,FALSE)</f>
        <v>0</v>
      </c>
      <c r="AK47" s="281"/>
    </row>
    <row r="48" spans="2:37" s="90" customFormat="1" ht="16" x14ac:dyDescent="0.15">
      <c r="B48" s="89"/>
      <c r="C48" s="198"/>
      <c r="D48" s="304"/>
      <c r="E48" s="304"/>
      <c r="F48" s="305"/>
      <c r="G48" s="1"/>
      <c r="H48" s="141"/>
      <c r="I48" s="2"/>
      <c r="J48" s="2"/>
      <c r="K48" s="249"/>
      <c r="L48" s="250"/>
      <c r="M48" s="291" t="str">
        <f t="shared" si="11"/>
        <v>Not Found</v>
      </c>
      <c r="N48" s="283" t="b">
        <f t="shared" si="3"/>
        <v>0</v>
      </c>
      <c r="O48" s="296"/>
      <c r="P48" s="296" t="b">
        <f t="shared" si="4"/>
        <v>0</v>
      </c>
      <c r="Q48" s="296" t="b">
        <f t="shared" si="5"/>
        <v>0</v>
      </c>
      <c r="R48" s="284" t="b">
        <f t="shared" si="6"/>
        <v>0</v>
      </c>
      <c r="S48" s="278"/>
      <c r="T48" s="284" t="b">
        <f t="shared" si="1"/>
        <v>0</v>
      </c>
      <c r="U48" s="284" t="b">
        <f t="shared" si="7"/>
        <v>0</v>
      </c>
      <c r="V48" s="278"/>
      <c r="W48" s="333" t="str" cm="1">
        <f t="array" ref="W48">IF(ISBLANK(F48),"FALSE",IFERROR((VLOOKUP(TRIM(F48),TRIM(SCOEL!$B$12:$E$400),3,"FALSE")),"FALSE"))</f>
        <v>FALSE</v>
      </c>
      <c r="X48" s="287" t="str">
        <f t="shared" si="8"/>
        <v>Not Found</v>
      </c>
      <c r="Y48" s="283" t="b">
        <f t="shared" si="9"/>
        <v>0</v>
      </c>
      <c r="Z48" s="283" t="str">
        <f t="shared" si="10"/>
        <v>geen H411</v>
      </c>
      <c r="AA48" s="269" t="b">
        <f>IF(ISNUMBER(MATCH(F48,'ECHA POP'!D:D,0)),TRUE,FALSE)</f>
        <v>0</v>
      </c>
      <c r="AB48" s="269" t="b">
        <f>IF(ISNUMBER(MATCH(F48,'ECHA candidate SVHC'!D:D,0)),TRUE,FALSE)</f>
        <v>0</v>
      </c>
      <c r="AC48" s="269" t="b">
        <f>IF(ISNUMBER(MATCH(F48,'ECHA PBT'!D:D,0)),TRUE,FALSE)</f>
        <v>0</v>
      </c>
      <c r="AD48" s="270" t="b" cm="1">
        <f t="array" ref="AD48">IF(ISNUMBER(MATCH(F48, _xlfn._xlws.FILTER('ECHA biocidal AS'!C:C, 'ECHA biocidal AS'!H:H="true"), 0)), "yes", FALSE)</f>
        <v>0</v>
      </c>
      <c r="AE48" s="269" t="b">
        <f>IF(AND(AD48=FALSE,(ISNUMBER(MATCH(F48,'ECHA biocidal AS'!C:C,0)))),TRUE,FALSE)</f>
        <v>0</v>
      </c>
      <c r="AF48" s="270" t="b" cm="1">
        <f t="array" ref="AF48">IF(ISNUMBER(MATCH(F48, _xlfn._xlws.FILTER('ECHA biocidal AS'!C:C, 'ECHA biocidal AS'!M:M="Approved"), 0)), TRUE, FALSE)</f>
        <v>0</v>
      </c>
      <c r="AG48" s="281"/>
      <c r="AH48" s="269" t="b">
        <f>IF(ISNUMBER(MATCH(F48,'EQS WFD'!D:D,0)),TRUE,FALSE)</f>
        <v>0</v>
      </c>
      <c r="AI48" s="281"/>
      <c r="AJ48" s="269" t="b">
        <f>IF(ISNUMBER(MATCH(F48,'SoC_Ctgb 20181010'!C:C,0)),TRUE,FALSE)</f>
        <v>0</v>
      </c>
      <c r="AK48" s="281"/>
    </row>
    <row r="49" spans="2:37" s="90" customFormat="1" ht="16" x14ac:dyDescent="0.15">
      <c r="B49" s="89"/>
      <c r="C49" s="198"/>
      <c r="D49" s="304"/>
      <c r="E49" s="304"/>
      <c r="F49" s="305"/>
      <c r="G49" s="1"/>
      <c r="H49" s="141"/>
      <c r="I49" s="2"/>
      <c r="J49" s="2"/>
      <c r="K49" s="249"/>
      <c r="L49" s="250"/>
      <c r="M49" s="291" t="str">
        <f t="shared" si="11"/>
        <v>Not Found</v>
      </c>
      <c r="N49" s="283" t="b">
        <f t="shared" si="3"/>
        <v>0</v>
      </c>
      <c r="O49" s="296"/>
      <c r="P49" s="296" t="b">
        <f t="shared" si="4"/>
        <v>0</v>
      </c>
      <c r="Q49" s="296" t="b">
        <f t="shared" si="5"/>
        <v>0</v>
      </c>
      <c r="R49" s="284" t="b">
        <f t="shared" si="6"/>
        <v>0</v>
      </c>
      <c r="S49" s="278"/>
      <c r="T49" s="284" t="b">
        <f t="shared" si="1"/>
        <v>0</v>
      </c>
      <c r="U49" s="284" t="b">
        <f t="shared" si="7"/>
        <v>0</v>
      </c>
      <c r="V49" s="278"/>
      <c r="W49" s="333" t="str" cm="1">
        <f t="array" ref="W49">IF(ISBLANK(F49),"FALSE",IFERROR((VLOOKUP(TRIM(F49),TRIM(SCOEL!$B$12:$E$400),3,"FALSE")),"FALSE"))</f>
        <v>FALSE</v>
      </c>
      <c r="X49" s="287" t="str">
        <f t="shared" si="8"/>
        <v>Not Found</v>
      </c>
      <c r="Y49" s="283" t="b">
        <f t="shared" si="9"/>
        <v>0</v>
      </c>
      <c r="Z49" s="283" t="str">
        <f t="shared" si="10"/>
        <v>geen H411</v>
      </c>
      <c r="AA49" s="269" t="b">
        <f>IF(ISNUMBER(MATCH(F49,'ECHA POP'!D:D,0)),TRUE,FALSE)</f>
        <v>0</v>
      </c>
      <c r="AB49" s="269" t="b">
        <f>IF(ISNUMBER(MATCH(F49,'ECHA candidate SVHC'!D:D,0)),TRUE,FALSE)</f>
        <v>0</v>
      </c>
      <c r="AC49" s="269" t="b">
        <f>IF(ISNUMBER(MATCH(F49,'ECHA PBT'!D:D,0)),TRUE,FALSE)</f>
        <v>0</v>
      </c>
      <c r="AD49" s="270" t="b" cm="1">
        <f t="array" ref="AD49">IF(ISNUMBER(MATCH(F49, _xlfn._xlws.FILTER('ECHA biocidal AS'!C:C, 'ECHA biocidal AS'!H:H="true"), 0)), "yes", FALSE)</f>
        <v>0</v>
      </c>
      <c r="AE49" s="269" t="b">
        <f>IF(AND(AD49=FALSE,(ISNUMBER(MATCH(F49,'ECHA biocidal AS'!C:C,0)))),TRUE,FALSE)</f>
        <v>0</v>
      </c>
      <c r="AF49" s="270" t="b" cm="1">
        <f t="array" ref="AF49">IF(ISNUMBER(MATCH(F49, _xlfn._xlws.FILTER('ECHA biocidal AS'!C:C, 'ECHA biocidal AS'!M:M="Approved"), 0)), TRUE, FALSE)</f>
        <v>0</v>
      </c>
      <c r="AG49" s="281"/>
      <c r="AH49" s="269" t="b">
        <f>IF(ISNUMBER(MATCH(F49,'EQS WFD'!D:D,0)),TRUE,FALSE)</f>
        <v>0</v>
      </c>
      <c r="AI49" s="281"/>
      <c r="AJ49" s="269" t="b">
        <f>IF(ISNUMBER(MATCH(F49,'SoC_Ctgb 20181010'!C:C,0)),TRUE,FALSE)</f>
        <v>0</v>
      </c>
      <c r="AK49" s="281"/>
    </row>
    <row r="50" spans="2:37" ht="16" x14ac:dyDescent="0.15">
      <c r="D50" s="304"/>
      <c r="E50" s="304"/>
      <c r="F50" s="305"/>
      <c r="K50" s="249"/>
      <c r="L50" s="250"/>
      <c r="M50" s="291" t="str">
        <f t="shared" si="11"/>
        <v>Not Found</v>
      </c>
      <c r="N50" s="283" t="b">
        <f t="shared" ref="N50:N113" si="12">IF(AND((COUNTIF($E$4,"*H3*")),(COUNTIF(K50,"*H3*"))),TRUE,FALSE)</f>
        <v>0</v>
      </c>
      <c r="O50" s="296"/>
      <c r="P50" s="296" t="b">
        <f t="shared" si="4"/>
        <v>0</v>
      </c>
      <c r="Q50" s="296" t="b">
        <f t="shared" si="5"/>
        <v>0</v>
      </c>
      <c r="R50" s="284" t="b">
        <f t="shared" si="6"/>
        <v>0</v>
      </c>
      <c r="S50" s="278"/>
      <c r="T50" s="284" t="b">
        <f t="shared" ref="T50:T113" si="13">AC50</f>
        <v>0</v>
      </c>
      <c r="U50" s="284" t="b">
        <f t="shared" si="7"/>
        <v>0</v>
      </c>
      <c r="V50" s="278"/>
      <c r="W50" s="333" t="str" cm="1">
        <f t="array" ref="W50">IF(ISBLANK(F50),"FALSE",IFERROR((VLOOKUP(TRIM(F50),TRIM(SCOEL!$B$12:$E$400),3,"FALSE")),"FALSE"))</f>
        <v>FALSE</v>
      </c>
      <c r="X50" s="287" t="str">
        <f t="shared" si="8"/>
        <v>Not Found</v>
      </c>
      <c r="Y50" s="283" t="b">
        <f t="shared" si="9"/>
        <v>0</v>
      </c>
      <c r="Z50" s="283" t="str">
        <f t="shared" si="10"/>
        <v>geen H411</v>
      </c>
      <c r="AA50" s="269" t="b">
        <f>IF(ISNUMBER(MATCH(F50,'ECHA POP'!D:D,0)),TRUE,FALSE)</f>
        <v>0</v>
      </c>
      <c r="AB50" s="269" t="b">
        <f>IF(ISNUMBER(MATCH(F50,'ECHA candidate SVHC'!D:D,0)),TRUE,FALSE)</f>
        <v>0</v>
      </c>
      <c r="AC50" s="269" t="b">
        <f>IF(ISNUMBER(MATCH(F50,'ECHA PBT'!D:D,0)),TRUE,FALSE)</f>
        <v>0</v>
      </c>
      <c r="AD50" s="270" t="b" cm="1">
        <f t="array" ref="AD50">IF(ISNUMBER(MATCH(F50, _xlfn._xlws.FILTER('ECHA biocidal AS'!C:C, 'ECHA biocidal AS'!H:H="true"), 0)), "yes", FALSE)</f>
        <v>0</v>
      </c>
      <c r="AE50" s="269" t="b">
        <f>IF(AND(AD50=FALSE,(ISNUMBER(MATCH(F50,'ECHA biocidal AS'!C:C,0)))),TRUE,FALSE)</f>
        <v>0</v>
      </c>
      <c r="AF50" s="270" t="b" cm="1">
        <f t="array" ref="AF50">IF(ISNUMBER(MATCH(F50, _xlfn._xlws.FILTER('ECHA biocidal AS'!C:C, 'ECHA biocidal AS'!M:M="Approved"), 0)), TRUE, FALSE)</f>
        <v>0</v>
      </c>
      <c r="AG50" s="281"/>
      <c r="AH50" s="269" t="b">
        <f>IF(ISNUMBER(MATCH(F50,'EQS WFD'!D:D,0)),TRUE,FALSE)</f>
        <v>0</v>
      </c>
      <c r="AI50" s="281"/>
      <c r="AJ50" s="269" t="b">
        <f>IF(ISNUMBER(MATCH(F50,'SoC_Ctgb 20181010'!C:C,0)),TRUE,FALSE)</f>
        <v>0</v>
      </c>
      <c r="AK50" s="282"/>
    </row>
    <row r="51" spans="2:37" ht="16" x14ac:dyDescent="0.15">
      <c r="D51" s="304"/>
      <c r="E51" s="304"/>
      <c r="F51" s="305"/>
      <c r="K51" s="249"/>
      <c r="L51" s="250"/>
      <c r="M51" s="291" t="str">
        <f t="shared" si="11"/>
        <v>Not Found</v>
      </c>
      <c r="N51" s="283" t="b">
        <f t="shared" si="12"/>
        <v>0</v>
      </c>
      <c r="O51" s="296"/>
      <c r="P51" s="296" t="b">
        <f t="shared" si="4"/>
        <v>0</v>
      </c>
      <c r="Q51" s="296" t="b">
        <f t="shared" si="5"/>
        <v>0</v>
      </c>
      <c r="R51" s="284" t="b">
        <f t="shared" si="6"/>
        <v>0</v>
      </c>
      <c r="S51" s="278"/>
      <c r="T51" s="284" t="b">
        <f t="shared" si="13"/>
        <v>0</v>
      </c>
      <c r="U51" s="284" t="b">
        <f t="shared" si="7"/>
        <v>0</v>
      </c>
      <c r="V51" s="278"/>
      <c r="W51" s="333" t="str" cm="1">
        <f t="array" ref="W51">IF(ISBLANK(F51),"FALSE",IFERROR((VLOOKUP(TRIM(F51),TRIM(SCOEL!$B$12:$E$400),3,"FALSE")),"FALSE"))</f>
        <v>FALSE</v>
      </c>
      <c r="X51" s="287" t="str">
        <f t="shared" si="8"/>
        <v>Not Found</v>
      </c>
      <c r="Y51" s="283" t="b">
        <f t="shared" si="9"/>
        <v>0</v>
      </c>
      <c r="Z51" s="283" t="str">
        <f t="shared" si="10"/>
        <v>geen H411</v>
      </c>
      <c r="AA51" s="269" t="b">
        <f>IF(ISNUMBER(MATCH(F51,'ECHA POP'!D:D,0)),TRUE,FALSE)</f>
        <v>0</v>
      </c>
      <c r="AB51" s="269" t="b">
        <f>IF(ISNUMBER(MATCH(F51,'ECHA candidate SVHC'!D:D,0)),TRUE,FALSE)</f>
        <v>0</v>
      </c>
      <c r="AC51" s="269" t="b">
        <f>IF(ISNUMBER(MATCH(F51,'ECHA PBT'!D:D,0)),TRUE,FALSE)</f>
        <v>0</v>
      </c>
      <c r="AD51" s="270" t="b" cm="1">
        <f t="array" ref="AD51">IF(ISNUMBER(MATCH(F51, _xlfn._xlws.FILTER('ECHA biocidal AS'!C:C, 'ECHA biocidal AS'!H:H="true"), 0)), "yes", FALSE)</f>
        <v>0</v>
      </c>
      <c r="AE51" s="269" t="b">
        <f>IF(AND(AD51=FALSE,(ISNUMBER(MATCH(F51,'ECHA biocidal AS'!C:C,0)))),TRUE,FALSE)</f>
        <v>0</v>
      </c>
      <c r="AF51" s="270" t="b" cm="1">
        <f t="array" ref="AF51">IF(ISNUMBER(MATCH(F51, _xlfn._xlws.FILTER('ECHA biocidal AS'!C:C, 'ECHA biocidal AS'!M:M="Approved"), 0)), TRUE, FALSE)</f>
        <v>0</v>
      </c>
      <c r="AG51" s="281"/>
      <c r="AH51" s="269" t="b">
        <f>IF(ISNUMBER(MATCH(F51,'EQS WFD'!D:D,0)),TRUE,FALSE)</f>
        <v>0</v>
      </c>
      <c r="AI51" s="281"/>
      <c r="AJ51" s="269" t="b">
        <f>IF(ISNUMBER(MATCH(F51,'SoC_Ctgb 20181010'!C:C,0)),TRUE,FALSE)</f>
        <v>0</v>
      </c>
      <c r="AK51" s="282"/>
    </row>
    <row r="52" spans="2:37" ht="16" x14ac:dyDescent="0.15">
      <c r="D52" s="304"/>
      <c r="E52" s="304"/>
      <c r="F52" s="305"/>
      <c r="K52" s="249"/>
      <c r="L52" s="250"/>
      <c r="M52" s="291" t="str">
        <f t="shared" si="11"/>
        <v>Not Found</v>
      </c>
      <c r="N52" s="283" t="b">
        <f t="shared" si="12"/>
        <v>0</v>
      </c>
      <c r="O52" s="296"/>
      <c r="P52" s="296" t="b">
        <f t="shared" si="4"/>
        <v>0</v>
      </c>
      <c r="Q52" s="296" t="b">
        <f t="shared" si="5"/>
        <v>0</v>
      </c>
      <c r="R52" s="284" t="b">
        <f t="shared" si="6"/>
        <v>0</v>
      </c>
      <c r="S52" s="278"/>
      <c r="T52" s="284" t="b">
        <f t="shared" si="13"/>
        <v>0</v>
      </c>
      <c r="U52" s="284" t="b">
        <f t="shared" si="7"/>
        <v>0</v>
      </c>
      <c r="V52" s="278"/>
      <c r="W52" s="333" t="str" cm="1">
        <f t="array" ref="W52">IF(ISBLANK(F52),"FALSE",IFERROR((VLOOKUP(TRIM(F52),TRIM(SCOEL!$B$12:$E$400),3,"FALSE")),"FALSE"))</f>
        <v>FALSE</v>
      </c>
      <c r="X52" s="287" t="str">
        <f t="shared" si="8"/>
        <v>Not Found</v>
      </c>
      <c r="Y52" s="283" t="b">
        <f t="shared" si="9"/>
        <v>0</v>
      </c>
      <c r="Z52" s="283" t="str">
        <f t="shared" si="10"/>
        <v>geen H411</v>
      </c>
      <c r="AA52" s="269" t="b">
        <f>IF(ISNUMBER(MATCH(F52,'ECHA POP'!D:D,0)),TRUE,FALSE)</f>
        <v>0</v>
      </c>
      <c r="AB52" s="269" t="b">
        <f>IF(ISNUMBER(MATCH(F52,'ECHA candidate SVHC'!D:D,0)),TRUE,FALSE)</f>
        <v>0</v>
      </c>
      <c r="AC52" s="269" t="b">
        <f>IF(ISNUMBER(MATCH(F52,'ECHA PBT'!D:D,0)),TRUE,FALSE)</f>
        <v>0</v>
      </c>
      <c r="AD52" s="270" t="b" cm="1">
        <f t="array" ref="AD52">IF(ISNUMBER(MATCH(F52, _xlfn._xlws.FILTER('ECHA biocidal AS'!C:C, 'ECHA biocidal AS'!H:H="true"), 0)), "yes", FALSE)</f>
        <v>0</v>
      </c>
      <c r="AE52" s="269" t="b">
        <f>IF(AND(AD52=FALSE,(ISNUMBER(MATCH(F52,'ECHA biocidal AS'!C:C,0)))),TRUE,FALSE)</f>
        <v>0</v>
      </c>
      <c r="AF52" s="270" t="b" cm="1">
        <f t="array" ref="AF52">IF(ISNUMBER(MATCH(F52, _xlfn._xlws.FILTER('ECHA biocidal AS'!C:C, 'ECHA biocidal AS'!M:M="Approved"), 0)), TRUE, FALSE)</f>
        <v>0</v>
      </c>
      <c r="AG52" s="281"/>
      <c r="AH52" s="269" t="b">
        <f>IF(ISNUMBER(MATCH(F52,'EQS WFD'!D:D,0)),TRUE,FALSE)</f>
        <v>0</v>
      </c>
      <c r="AI52" s="281"/>
      <c r="AJ52" s="269" t="b">
        <f>IF(ISNUMBER(MATCH(F52,'SoC_Ctgb 20181010'!C:C,0)),TRUE,FALSE)</f>
        <v>0</v>
      </c>
      <c r="AK52" s="282"/>
    </row>
    <row r="53" spans="2:37" ht="16" x14ac:dyDescent="0.15">
      <c r="D53" s="304"/>
      <c r="E53" s="304"/>
      <c r="F53" s="305"/>
      <c r="K53" s="249"/>
      <c r="L53" s="250"/>
      <c r="M53" s="291" t="str">
        <f t="shared" si="11"/>
        <v>Not Found</v>
      </c>
      <c r="N53" s="283" t="b">
        <f t="shared" si="12"/>
        <v>0</v>
      </c>
      <c r="O53" s="296"/>
      <c r="P53" s="296" t="b">
        <f t="shared" si="4"/>
        <v>0</v>
      </c>
      <c r="Q53" s="296" t="b">
        <f t="shared" si="5"/>
        <v>0</v>
      </c>
      <c r="R53" s="284" t="b">
        <f t="shared" si="6"/>
        <v>0</v>
      </c>
      <c r="S53" s="278"/>
      <c r="T53" s="284" t="b">
        <f t="shared" si="13"/>
        <v>0</v>
      </c>
      <c r="U53" s="284" t="b">
        <f t="shared" si="7"/>
        <v>0</v>
      </c>
      <c r="V53" s="278"/>
      <c r="W53" s="333" t="str" cm="1">
        <f t="array" ref="W53">IF(ISBLANK(F53),"FALSE",IFERROR((VLOOKUP(TRIM(F53),TRIM(SCOEL!$B$12:$E$400),3,"FALSE")),"FALSE"))</f>
        <v>FALSE</v>
      </c>
      <c r="X53" s="287" t="str">
        <f t="shared" si="8"/>
        <v>Not Found</v>
      </c>
      <c r="Y53" s="283" t="b">
        <f t="shared" si="9"/>
        <v>0</v>
      </c>
      <c r="Z53" s="283" t="str">
        <f t="shared" si="10"/>
        <v>geen H411</v>
      </c>
      <c r="AA53" s="269" t="b">
        <f>IF(ISNUMBER(MATCH(F53,'ECHA POP'!D:D,0)),TRUE,FALSE)</f>
        <v>0</v>
      </c>
      <c r="AB53" s="269" t="b">
        <f>IF(ISNUMBER(MATCH(F53,'ECHA candidate SVHC'!D:D,0)),TRUE,FALSE)</f>
        <v>0</v>
      </c>
      <c r="AC53" s="269" t="b">
        <f>IF(ISNUMBER(MATCH(F53,'ECHA PBT'!D:D,0)),TRUE,FALSE)</f>
        <v>0</v>
      </c>
      <c r="AD53" s="270" t="b" cm="1">
        <f t="array" ref="AD53">IF(ISNUMBER(MATCH(F53, _xlfn._xlws.FILTER('ECHA biocidal AS'!C:C, 'ECHA biocidal AS'!H:H="true"), 0)), "yes", FALSE)</f>
        <v>0</v>
      </c>
      <c r="AE53" s="269" t="b">
        <f>IF(AND(AD53=FALSE,(ISNUMBER(MATCH(F53,'ECHA biocidal AS'!C:C,0)))),TRUE,FALSE)</f>
        <v>0</v>
      </c>
      <c r="AF53" s="270" t="b" cm="1">
        <f t="array" ref="AF53">IF(ISNUMBER(MATCH(F53, _xlfn._xlws.FILTER('ECHA biocidal AS'!C:C, 'ECHA biocidal AS'!M:M="Approved"), 0)), TRUE, FALSE)</f>
        <v>0</v>
      </c>
      <c r="AG53" s="281"/>
      <c r="AH53" s="269" t="b">
        <f>IF(ISNUMBER(MATCH(F53,'EQS WFD'!D:D,0)),TRUE,FALSE)</f>
        <v>0</v>
      </c>
      <c r="AI53" s="281"/>
      <c r="AJ53" s="269" t="b">
        <f>IF(ISNUMBER(MATCH(F53,'SoC_Ctgb 20181010'!C:C,0)),TRUE,FALSE)</f>
        <v>0</v>
      </c>
      <c r="AK53" s="282"/>
    </row>
    <row r="54" spans="2:37" ht="16" x14ac:dyDescent="0.15">
      <c r="D54" s="304"/>
      <c r="E54" s="304"/>
      <c r="F54" s="305"/>
      <c r="K54" s="249"/>
      <c r="L54" s="250"/>
      <c r="M54" s="291" t="str">
        <f t="shared" si="11"/>
        <v>Not Found</v>
      </c>
      <c r="N54" s="283" t="b">
        <f t="shared" si="12"/>
        <v>0</v>
      </c>
      <c r="O54" s="296"/>
      <c r="P54" s="296" t="b">
        <f t="shared" si="4"/>
        <v>0</v>
      </c>
      <c r="Q54" s="296" t="b">
        <f t="shared" si="5"/>
        <v>0</v>
      </c>
      <c r="R54" s="284" t="b">
        <f t="shared" si="6"/>
        <v>0</v>
      </c>
      <c r="S54" s="278"/>
      <c r="T54" s="284" t="b">
        <f t="shared" si="13"/>
        <v>0</v>
      </c>
      <c r="U54" s="284" t="b">
        <f t="shared" si="7"/>
        <v>0</v>
      </c>
      <c r="V54" s="278"/>
      <c r="W54" s="333" t="str" cm="1">
        <f t="array" ref="W54">IF(ISBLANK(F54),"FALSE",IFERROR((VLOOKUP(TRIM(F54),TRIM(SCOEL!$B$12:$E$400),3,"FALSE")),"FALSE"))</f>
        <v>FALSE</v>
      </c>
      <c r="X54" s="287" t="str">
        <f t="shared" si="8"/>
        <v>Not Found</v>
      </c>
      <c r="Y54" s="283" t="b">
        <f t="shared" si="9"/>
        <v>0</v>
      </c>
      <c r="Z54" s="283" t="str">
        <f t="shared" si="10"/>
        <v>geen H411</v>
      </c>
      <c r="AA54" s="269" t="b">
        <f>IF(ISNUMBER(MATCH(F54,'ECHA POP'!D:D,0)),TRUE,FALSE)</f>
        <v>0</v>
      </c>
      <c r="AB54" s="269" t="b">
        <f>IF(ISNUMBER(MATCH(F54,'ECHA candidate SVHC'!D:D,0)),TRUE,FALSE)</f>
        <v>0</v>
      </c>
      <c r="AC54" s="269" t="b">
        <f>IF(ISNUMBER(MATCH(F54,'ECHA PBT'!D:D,0)),TRUE,FALSE)</f>
        <v>0</v>
      </c>
      <c r="AD54" s="270" t="b" cm="1">
        <f t="array" ref="AD54">IF(ISNUMBER(MATCH(F54, _xlfn._xlws.FILTER('ECHA biocidal AS'!C:C, 'ECHA biocidal AS'!H:H="true"), 0)), "yes", FALSE)</f>
        <v>0</v>
      </c>
      <c r="AE54" s="269" t="b">
        <f>IF(AND(AD54=FALSE,(ISNUMBER(MATCH(F54,'ECHA biocidal AS'!C:C,0)))),TRUE,FALSE)</f>
        <v>0</v>
      </c>
      <c r="AF54" s="270" t="b" cm="1">
        <f t="array" ref="AF54">IF(ISNUMBER(MATCH(F54, _xlfn._xlws.FILTER('ECHA biocidal AS'!C:C, 'ECHA biocidal AS'!M:M="Approved"), 0)), TRUE, FALSE)</f>
        <v>0</v>
      </c>
      <c r="AG54" s="281"/>
      <c r="AH54" s="269" t="b">
        <f>IF(ISNUMBER(MATCH(F54,'EQS WFD'!D:D,0)),TRUE,FALSE)</f>
        <v>0</v>
      </c>
      <c r="AI54" s="281"/>
      <c r="AJ54" s="269" t="b">
        <f>IF(ISNUMBER(MATCH(F54,'SoC_Ctgb 20181010'!C:C,0)),TRUE,FALSE)</f>
        <v>0</v>
      </c>
      <c r="AK54" s="282"/>
    </row>
    <row r="55" spans="2:37" ht="16" x14ac:dyDescent="0.15">
      <c r="D55" s="304"/>
      <c r="E55" s="304"/>
      <c r="F55" s="305"/>
      <c r="K55" s="249"/>
      <c r="L55" s="250"/>
      <c r="M55" s="291" t="str">
        <f t="shared" si="11"/>
        <v>Not Found</v>
      </c>
      <c r="N55" s="283" t="b">
        <f t="shared" si="12"/>
        <v>0</v>
      </c>
      <c r="O55" s="296"/>
      <c r="P55" s="296" t="b">
        <f t="shared" si="4"/>
        <v>0</v>
      </c>
      <c r="Q55" s="296" t="b">
        <f t="shared" si="5"/>
        <v>0</v>
      </c>
      <c r="R55" s="284" t="b">
        <f t="shared" si="6"/>
        <v>0</v>
      </c>
      <c r="S55" s="278"/>
      <c r="T55" s="284" t="b">
        <f t="shared" si="13"/>
        <v>0</v>
      </c>
      <c r="U55" s="284" t="b">
        <f t="shared" si="7"/>
        <v>0</v>
      </c>
      <c r="V55" s="278"/>
      <c r="W55" s="333" t="str" cm="1">
        <f t="array" ref="W55">IF(ISBLANK(F55),"FALSE",IFERROR((VLOOKUP(TRIM(F55),TRIM(SCOEL!$B$12:$E$400),3,"FALSE")),"FALSE"))</f>
        <v>FALSE</v>
      </c>
      <c r="X55" s="287" t="str">
        <f t="shared" si="8"/>
        <v>Not Found</v>
      </c>
      <c r="Y55" s="283" t="b">
        <f t="shared" si="9"/>
        <v>0</v>
      </c>
      <c r="Z55" s="283" t="str">
        <f t="shared" si="10"/>
        <v>geen H411</v>
      </c>
      <c r="AA55" s="269" t="b">
        <f>IF(ISNUMBER(MATCH(F55,'ECHA POP'!D:D,0)),TRUE,FALSE)</f>
        <v>0</v>
      </c>
      <c r="AB55" s="269" t="b">
        <f>IF(ISNUMBER(MATCH(F55,'ECHA candidate SVHC'!D:D,0)),TRUE,FALSE)</f>
        <v>0</v>
      </c>
      <c r="AC55" s="269" t="b">
        <f>IF(ISNUMBER(MATCH(F55,'ECHA PBT'!D:D,0)),TRUE,FALSE)</f>
        <v>0</v>
      </c>
      <c r="AD55" s="270" t="b" cm="1">
        <f t="array" ref="AD55">IF(ISNUMBER(MATCH(F55, _xlfn._xlws.FILTER('ECHA biocidal AS'!C:C, 'ECHA biocidal AS'!H:H="true"), 0)), "yes", FALSE)</f>
        <v>0</v>
      </c>
      <c r="AE55" s="269" t="b">
        <f>IF(AND(AD55=FALSE,(ISNUMBER(MATCH(F55,'ECHA biocidal AS'!C:C,0)))),TRUE,FALSE)</f>
        <v>0</v>
      </c>
      <c r="AF55" s="270" t="b" cm="1">
        <f t="array" ref="AF55">IF(ISNUMBER(MATCH(F55, _xlfn._xlws.FILTER('ECHA biocidal AS'!C:C, 'ECHA biocidal AS'!M:M="Approved"), 0)), TRUE, FALSE)</f>
        <v>0</v>
      </c>
      <c r="AG55" s="281"/>
      <c r="AH55" s="269" t="b">
        <f>IF(ISNUMBER(MATCH(F55,'EQS WFD'!D:D,0)),TRUE,FALSE)</f>
        <v>0</v>
      </c>
      <c r="AI55" s="281"/>
      <c r="AJ55" s="269" t="b">
        <f>IF(ISNUMBER(MATCH(F55,'SoC_Ctgb 20181010'!C:C,0)),TRUE,FALSE)</f>
        <v>0</v>
      </c>
      <c r="AK55" s="282"/>
    </row>
    <row r="56" spans="2:37" ht="16" x14ac:dyDescent="0.15">
      <c r="D56" s="304"/>
      <c r="E56" s="304"/>
      <c r="F56" s="305"/>
      <c r="K56" s="249"/>
      <c r="L56" s="250"/>
      <c r="M56" s="291" t="str">
        <f t="shared" si="11"/>
        <v>Not Found</v>
      </c>
      <c r="N56" s="283" t="b">
        <f t="shared" si="12"/>
        <v>0</v>
      </c>
      <c r="O56" s="296"/>
      <c r="P56" s="296" t="b">
        <f t="shared" si="4"/>
        <v>0</v>
      </c>
      <c r="Q56" s="296" t="b">
        <f t="shared" si="5"/>
        <v>0</v>
      </c>
      <c r="R56" s="284" t="b">
        <f t="shared" si="6"/>
        <v>0</v>
      </c>
      <c r="S56" s="278"/>
      <c r="T56" s="284" t="b">
        <f t="shared" si="13"/>
        <v>0</v>
      </c>
      <c r="U56" s="284" t="b">
        <f t="shared" si="7"/>
        <v>0</v>
      </c>
      <c r="V56" s="278"/>
      <c r="W56" s="333" t="str" cm="1">
        <f t="array" ref="W56">IF(ISBLANK(F56),"FALSE",IFERROR((VLOOKUP(TRIM(F56),TRIM(SCOEL!$B$12:$E$400),3,"FALSE")),"FALSE"))</f>
        <v>FALSE</v>
      </c>
      <c r="X56" s="287" t="str">
        <f t="shared" si="8"/>
        <v>Not Found</v>
      </c>
      <c r="Y56" s="283" t="b">
        <f t="shared" si="9"/>
        <v>0</v>
      </c>
      <c r="Z56" s="283" t="str">
        <f t="shared" si="10"/>
        <v>geen H411</v>
      </c>
      <c r="AA56" s="269" t="b">
        <f>IF(ISNUMBER(MATCH(F56,'ECHA POP'!D:D,0)),TRUE,FALSE)</f>
        <v>0</v>
      </c>
      <c r="AB56" s="269" t="b">
        <f>IF(ISNUMBER(MATCH(F56,'ECHA candidate SVHC'!D:D,0)),TRUE,FALSE)</f>
        <v>0</v>
      </c>
      <c r="AC56" s="269" t="b">
        <f>IF(ISNUMBER(MATCH(F56,'ECHA PBT'!D:D,0)),TRUE,FALSE)</f>
        <v>0</v>
      </c>
      <c r="AD56" s="270" t="b" cm="1">
        <f t="array" ref="AD56">IF(ISNUMBER(MATCH(F56, _xlfn._xlws.FILTER('ECHA biocidal AS'!C:C, 'ECHA biocidal AS'!H:H="true"), 0)), "yes", FALSE)</f>
        <v>0</v>
      </c>
      <c r="AE56" s="269" t="b">
        <f>IF(AND(AD56=FALSE,(ISNUMBER(MATCH(F56,'ECHA biocidal AS'!C:C,0)))),TRUE,FALSE)</f>
        <v>0</v>
      </c>
      <c r="AF56" s="270" t="b" cm="1">
        <f t="array" ref="AF56">IF(ISNUMBER(MATCH(F56, _xlfn._xlws.FILTER('ECHA biocidal AS'!C:C, 'ECHA biocidal AS'!M:M="Approved"), 0)), TRUE, FALSE)</f>
        <v>0</v>
      </c>
      <c r="AG56" s="281"/>
      <c r="AH56" s="269" t="b">
        <f>IF(ISNUMBER(MATCH(F56,'EQS WFD'!D:D,0)),TRUE,FALSE)</f>
        <v>0</v>
      </c>
      <c r="AI56" s="281"/>
      <c r="AJ56" s="269" t="b">
        <f>IF(ISNUMBER(MATCH(F56,'SoC_Ctgb 20181010'!C:C,0)),TRUE,FALSE)</f>
        <v>0</v>
      </c>
      <c r="AK56" s="282"/>
    </row>
    <row r="57" spans="2:37" ht="16" x14ac:dyDescent="0.15">
      <c r="D57" s="304"/>
      <c r="E57" s="304"/>
      <c r="F57" s="305"/>
      <c r="K57" s="249"/>
      <c r="L57" s="250"/>
      <c r="M57" s="291" t="str">
        <f t="shared" si="11"/>
        <v>Not Found</v>
      </c>
      <c r="N57" s="283" t="b">
        <f t="shared" si="12"/>
        <v>0</v>
      </c>
      <c r="O57" s="296"/>
      <c r="P57" s="296" t="b">
        <f t="shared" si="4"/>
        <v>0</v>
      </c>
      <c r="Q57" s="296" t="b">
        <f t="shared" si="5"/>
        <v>0</v>
      </c>
      <c r="R57" s="284" t="b">
        <f t="shared" si="6"/>
        <v>0</v>
      </c>
      <c r="S57" s="278"/>
      <c r="T57" s="284" t="b">
        <f t="shared" si="13"/>
        <v>0</v>
      </c>
      <c r="U57" s="284" t="b">
        <f t="shared" si="7"/>
        <v>0</v>
      </c>
      <c r="V57" s="278"/>
      <c r="W57" s="333" t="str" cm="1">
        <f t="array" ref="W57">IF(ISBLANK(F57),"FALSE",IFERROR((VLOOKUP(TRIM(F57),TRIM(SCOEL!$B$12:$E$400),3,"FALSE")),"FALSE"))</f>
        <v>FALSE</v>
      </c>
      <c r="X57" s="287" t="str">
        <f t="shared" si="8"/>
        <v>Not Found</v>
      </c>
      <c r="Y57" s="283" t="b">
        <f t="shared" si="9"/>
        <v>0</v>
      </c>
      <c r="Z57" s="283" t="str">
        <f t="shared" si="10"/>
        <v>geen H411</v>
      </c>
      <c r="AA57" s="269" t="b">
        <f>IF(ISNUMBER(MATCH(F57,'ECHA POP'!D:D,0)),TRUE,FALSE)</f>
        <v>0</v>
      </c>
      <c r="AB57" s="269" t="b">
        <f>IF(ISNUMBER(MATCH(F57,'ECHA candidate SVHC'!D:D,0)),TRUE,FALSE)</f>
        <v>0</v>
      </c>
      <c r="AC57" s="269" t="b">
        <f>IF(ISNUMBER(MATCH(F57,'ECHA PBT'!D:D,0)),TRUE,FALSE)</f>
        <v>0</v>
      </c>
      <c r="AD57" s="270" t="b" cm="1">
        <f t="array" ref="AD57">IF(ISNUMBER(MATCH(F57, _xlfn._xlws.FILTER('ECHA biocidal AS'!C:C, 'ECHA biocidal AS'!H:H="true"), 0)), "yes", FALSE)</f>
        <v>0</v>
      </c>
      <c r="AE57" s="269" t="b">
        <f>IF(AND(AD57=FALSE,(ISNUMBER(MATCH(F57,'ECHA biocidal AS'!C:C,0)))),TRUE,FALSE)</f>
        <v>0</v>
      </c>
      <c r="AF57" s="270" t="b" cm="1">
        <f t="array" ref="AF57">IF(ISNUMBER(MATCH(F57, _xlfn._xlws.FILTER('ECHA biocidal AS'!C:C, 'ECHA biocidal AS'!M:M="Approved"), 0)), TRUE, FALSE)</f>
        <v>0</v>
      </c>
      <c r="AG57" s="281"/>
      <c r="AH57" s="269" t="b">
        <f>IF(ISNUMBER(MATCH(F57,'EQS WFD'!D:D,0)),TRUE,FALSE)</f>
        <v>0</v>
      </c>
      <c r="AI57" s="281"/>
      <c r="AJ57" s="269" t="b">
        <f>IF(ISNUMBER(MATCH(F57,'SoC_Ctgb 20181010'!C:C,0)),TRUE,FALSE)</f>
        <v>0</v>
      </c>
      <c r="AK57" s="282"/>
    </row>
    <row r="58" spans="2:37" ht="16" x14ac:dyDescent="0.15">
      <c r="D58" s="304"/>
      <c r="E58" s="304"/>
      <c r="F58" s="305"/>
      <c r="K58" s="249"/>
      <c r="L58" s="250"/>
      <c r="M58" s="291" t="str">
        <f t="shared" si="11"/>
        <v>Not Found</v>
      </c>
      <c r="N58" s="283" t="b">
        <f t="shared" si="12"/>
        <v>0</v>
      </c>
      <c r="O58" s="296"/>
      <c r="P58" s="296" t="b">
        <f t="shared" si="4"/>
        <v>0</v>
      </c>
      <c r="Q58" s="296" t="b">
        <f t="shared" si="5"/>
        <v>0</v>
      </c>
      <c r="R58" s="284" t="b">
        <f t="shared" si="6"/>
        <v>0</v>
      </c>
      <c r="S58" s="278"/>
      <c r="T58" s="284" t="b">
        <f t="shared" si="13"/>
        <v>0</v>
      </c>
      <c r="U58" s="284" t="b">
        <f t="shared" si="7"/>
        <v>0</v>
      </c>
      <c r="V58" s="278"/>
      <c r="W58" s="333" t="str" cm="1">
        <f t="array" ref="W58">IF(ISBLANK(F58),"FALSE",IFERROR((VLOOKUP(TRIM(F58),TRIM(SCOEL!$B$12:$E$400),3,"FALSE")),"FALSE"))</f>
        <v>FALSE</v>
      </c>
      <c r="X58" s="287" t="str">
        <f t="shared" si="8"/>
        <v>Not Found</v>
      </c>
      <c r="Y58" s="283" t="b">
        <f t="shared" si="9"/>
        <v>0</v>
      </c>
      <c r="Z58" s="283" t="str">
        <f t="shared" si="10"/>
        <v>geen H411</v>
      </c>
      <c r="AA58" s="269" t="b">
        <f>IF(ISNUMBER(MATCH(F58,'ECHA POP'!D:D,0)),TRUE,FALSE)</f>
        <v>0</v>
      </c>
      <c r="AB58" s="269" t="b">
        <f>IF(ISNUMBER(MATCH(F58,'ECHA candidate SVHC'!D:D,0)),TRUE,FALSE)</f>
        <v>0</v>
      </c>
      <c r="AC58" s="269" t="b">
        <f>IF(ISNUMBER(MATCH(F58,'ECHA PBT'!D:D,0)),TRUE,FALSE)</f>
        <v>0</v>
      </c>
      <c r="AD58" s="270" t="b" cm="1">
        <f t="array" ref="AD58">IF(ISNUMBER(MATCH(F58, _xlfn._xlws.FILTER('ECHA biocidal AS'!C:C, 'ECHA biocidal AS'!H:H="true"), 0)), "yes", FALSE)</f>
        <v>0</v>
      </c>
      <c r="AE58" s="269" t="b">
        <f>IF(AND(AD58=FALSE,(ISNUMBER(MATCH(F58,'ECHA biocidal AS'!C:C,0)))),TRUE,FALSE)</f>
        <v>0</v>
      </c>
      <c r="AF58" s="270" t="b" cm="1">
        <f t="array" ref="AF58">IF(ISNUMBER(MATCH(F58, _xlfn._xlws.FILTER('ECHA biocidal AS'!C:C, 'ECHA biocidal AS'!M:M="Approved"), 0)), TRUE, FALSE)</f>
        <v>0</v>
      </c>
      <c r="AG58" s="281"/>
      <c r="AH58" s="269" t="b">
        <f>IF(ISNUMBER(MATCH(F58,'EQS WFD'!D:D,0)),TRUE,FALSE)</f>
        <v>0</v>
      </c>
      <c r="AI58" s="281"/>
      <c r="AJ58" s="269" t="b">
        <f>IF(ISNUMBER(MATCH(F58,'SoC_Ctgb 20181010'!C:C,0)),TRUE,FALSE)</f>
        <v>0</v>
      </c>
      <c r="AK58" s="282"/>
    </row>
    <row r="59" spans="2:37" ht="16" x14ac:dyDescent="0.15">
      <c r="D59" s="304"/>
      <c r="E59" s="304"/>
      <c r="F59" s="305"/>
      <c r="K59" s="249"/>
      <c r="L59" s="250"/>
      <c r="M59" s="291" t="str">
        <f t="shared" si="11"/>
        <v>Not Found</v>
      </c>
      <c r="N59" s="283" t="b">
        <f t="shared" si="12"/>
        <v>0</v>
      </c>
      <c r="O59" s="296"/>
      <c r="P59" s="296" t="b">
        <f t="shared" si="4"/>
        <v>0</v>
      </c>
      <c r="Q59" s="296" t="b">
        <f t="shared" si="5"/>
        <v>0</v>
      </c>
      <c r="R59" s="284" t="b">
        <f t="shared" si="6"/>
        <v>0</v>
      </c>
      <c r="S59" s="278"/>
      <c r="T59" s="284" t="b">
        <f t="shared" si="13"/>
        <v>0</v>
      </c>
      <c r="U59" s="284" t="b">
        <f t="shared" si="7"/>
        <v>0</v>
      </c>
      <c r="V59" s="278"/>
      <c r="W59" s="333" t="str" cm="1">
        <f t="array" ref="W59">IF(ISBLANK(F59),"FALSE",IFERROR((VLOOKUP(TRIM(F59),TRIM(SCOEL!$B$12:$E$400),3,"FALSE")),"FALSE"))</f>
        <v>FALSE</v>
      </c>
      <c r="X59" s="287" t="str">
        <f t="shared" si="8"/>
        <v>Not Found</v>
      </c>
      <c r="Y59" s="283" t="b">
        <f t="shared" si="9"/>
        <v>0</v>
      </c>
      <c r="Z59" s="283" t="str">
        <f t="shared" si="10"/>
        <v>geen H411</v>
      </c>
      <c r="AA59" s="269" t="b">
        <f>IF(ISNUMBER(MATCH(F59,'ECHA POP'!D:D,0)),TRUE,FALSE)</f>
        <v>0</v>
      </c>
      <c r="AB59" s="269" t="b">
        <f>IF(ISNUMBER(MATCH(F59,'ECHA candidate SVHC'!D:D,0)),TRUE,FALSE)</f>
        <v>0</v>
      </c>
      <c r="AC59" s="269" t="b">
        <f>IF(ISNUMBER(MATCH(F59,'ECHA PBT'!D:D,0)),TRUE,FALSE)</f>
        <v>0</v>
      </c>
      <c r="AD59" s="270" t="b" cm="1">
        <f t="array" ref="AD59">IF(ISNUMBER(MATCH(F59, _xlfn._xlws.FILTER('ECHA biocidal AS'!C:C, 'ECHA biocidal AS'!H:H="true"), 0)), "yes", FALSE)</f>
        <v>0</v>
      </c>
      <c r="AE59" s="269" t="b">
        <f>IF(AND(AD59=FALSE,(ISNUMBER(MATCH(F59,'ECHA biocidal AS'!C:C,0)))),TRUE,FALSE)</f>
        <v>0</v>
      </c>
      <c r="AF59" s="270" t="b" cm="1">
        <f t="array" ref="AF59">IF(ISNUMBER(MATCH(F59, _xlfn._xlws.FILTER('ECHA biocidal AS'!C:C, 'ECHA biocidal AS'!M:M="Approved"), 0)), TRUE, FALSE)</f>
        <v>0</v>
      </c>
      <c r="AG59" s="281"/>
      <c r="AH59" s="269" t="b">
        <f>IF(ISNUMBER(MATCH(F59,'EQS WFD'!D:D,0)),TRUE,FALSE)</f>
        <v>0</v>
      </c>
      <c r="AI59" s="281"/>
      <c r="AJ59" s="269" t="b">
        <f>IF(ISNUMBER(MATCH(F59,'SoC_Ctgb 20181010'!C:C,0)),TRUE,FALSE)</f>
        <v>0</v>
      </c>
      <c r="AK59" s="282"/>
    </row>
    <row r="60" spans="2:37" ht="16" x14ac:dyDescent="0.15">
      <c r="D60" s="304"/>
      <c r="E60" s="304"/>
      <c r="F60" s="305"/>
      <c r="K60" s="249"/>
      <c r="L60" s="250"/>
      <c r="M60" s="291" t="str">
        <f t="shared" si="11"/>
        <v>Not Found</v>
      </c>
      <c r="N60" s="283" t="b">
        <f t="shared" si="12"/>
        <v>0</v>
      </c>
      <c r="O60" s="296"/>
      <c r="P60" s="296" t="b">
        <f t="shared" si="4"/>
        <v>0</v>
      </c>
      <c r="Q60" s="296" t="b">
        <f t="shared" si="5"/>
        <v>0</v>
      </c>
      <c r="R60" s="284" t="b">
        <f t="shared" si="6"/>
        <v>0</v>
      </c>
      <c r="S60" s="278"/>
      <c r="T60" s="284" t="b">
        <f t="shared" si="13"/>
        <v>0</v>
      </c>
      <c r="U60" s="284" t="b">
        <f t="shared" si="7"/>
        <v>0</v>
      </c>
      <c r="V60" s="278"/>
      <c r="W60" s="333" t="str" cm="1">
        <f t="array" ref="W60">IF(ISBLANK(F60),"FALSE",IFERROR((VLOOKUP(TRIM(F60),TRIM(SCOEL!$B$12:$E$400),3,"FALSE")),"FALSE"))</f>
        <v>FALSE</v>
      </c>
      <c r="X60" s="287" t="str">
        <f t="shared" si="8"/>
        <v>Not Found</v>
      </c>
      <c r="Y60" s="283" t="b">
        <f t="shared" si="9"/>
        <v>0</v>
      </c>
      <c r="Z60" s="283" t="str">
        <f t="shared" si="10"/>
        <v>geen H411</v>
      </c>
      <c r="AA60" s="269" t="b">
        <f>IF(ISNUMBER(MATCH(F60,'ECHA POP'!D:D,0)),TRUE,FALSE)</f>
        <v>0</v>
      </c>
      <c r="AB60" s="269" t="b">
        <f>IF(ISNUMBER(MATCH(F60,'ECHA candidate SVHC'!D:D,0)),TRUE,FALSE)</f>
        <v>0</v>
      </c>
      <c r="AC60" s="269" t="b">
        <f>IF(ISNUMBER(MATCH(F60,'ECHA PBT'!D:D,0)),TRUE,FALSE)</f>
        <v>0</v>
      </c>
      <c r="AD60" s="270" t="b" cm="1">
        <f t="array" ref="AD60">IF(ISNUMBER(MATCH(F60, _xlfn._xlws.FILTER('ECHA biocidal AS'!C:C, 'ECHA biocidal AS'!H:H="true"), 0)), "yes", FALSE)</f>
        <v>0</v>
      </c>
      <c r="AE60" s="269" t="b">
        <f>IF(AND(AD60=FALSE,(ISNUMBER(MATCH(F60,'ECHA biocidal AS'!C:C,0)))),TRUE,FALSE)</f>
        <v>0</v>
      </c>
      <c r="AF60" s="270" t="b" cm="1">
        <f t="array" ref="AF60">IF(ISNUMBER(MATCH(F60, _xlfn._xlws.FILTER('ECHA biocidal AS'!C:C, 'ECHA biocidal AS'!M:M="Approved"), 0)), TRUE, FALSE)</f>
        <v>0</v>
      </c>
      <c r="AG60" s="281"/>
      <c r="AH60" s="269" t="b">
        <f>IF(ISNUMBER(MATCH(F60,'EQS WFD'!D:D,0)),TRUE,FALSE)</f>
        <v>0</v>
      </c>
      <c r="AI60" s="281"/>
      <c r="AJ60" s="269" t="b">
        <f>IF(ISNUMBER(MATCH(F60,'SoC_Ctgb 20181010'!C:C,0)),TRUE,FALSE)</f>
        <v>0</v>
      </c>
      <c r="AK60" s="282"/>
    </row>
    <row r="61" spans="2:37" ht="16" x14ac:dyDescent="0.15">
      <c r="D61" s="304"/>
      <c r="E61" s="304"/>
      <c r="F61" s="305"/>
      <c r="K61" s="249"/>
      <c r="L61" s="250"/>
      <c r="M61" s="291" t="str">
        <f t="shared" si="11"/>
        <v>Not Found</v>
      </c>
      <c r="N61" s="283" t="b">
        <f t="shared" si="12"/>
        <v>0</v>
      </c>
      <c r="O61" s="296"/>
      <c r="P61" s="296" t="b">
        <f t="shared" si="4"/>
        <v>0</v>
      </c>
      <c r="Q61" s="296" t="b">
        <f t="shared" si="5"/>
        <v>0</v>
      </c>
      <c r="R61" s="284" t="b">
        <f t="shared" si="6"/>
        <v>0</v>
      </c>
      <c r="S61" s="278"/>
      <c r="T61" s="284" t="b">
        <f t="shared" si="13"/>
        <v>0</v>
      </c>
      <c r="U61" s="284" t="b">
        <f t="shared" si="7"/>
        <v>0</v>
      </c>
      <c r="V61" s="278"/>
      <c r="W61" s="333" t="str" cm="1">
        <f t="array" ref="W61">IF(ISBLANK(F61),"FALSE",IFERROR((VLOOKUP(TRIM(F61),TRIM(SCOEL!$B$12:$E$400),3,"FALSE")),"FALSE"))</f>
        <v>FALSE</v>
      </c>
      <c r="X61" s="287" t="str">
        <f t="shared" si="8"/>
        <v>Not Found</v>
      </c>
      <c r="Y61" s="283" t="b">
        <f t="shared" si="9"/>
        <v>0</v>
      </c>
      <c r="Z61" s="283" t="str">
        <f t="shared" si="10"/>
        <v>geen H411</v>
      </c>
      <c r="AA61" s="269" t="b">
        <f>IF(ISNUMBER(MATCH(F61,'ECHA POP'!D:D,0)),TRUE,FALSE)</f>
        <v>0</v>
      </c>
      <c r="AB61" s="269" t="b">
        <f>IF(ISNUMBER(MATCH(F61,'ECHA candidate SVHC'!D:D,0)),TRUE,FALSE)</f>
        <v>0</v>
      </c>
      <c r="AC61" s="269" t="b">
        <f>IF(ISNUMBER(MATCH(F61,'ECHA PBT'!D:D,0)),TRUE,FALSE)</f>
        <v>0</v>
      </c>
      <c r="AD61" s="270" t="b" cm="1">
        <f t="array" ref="AD61">IF(ISNUMBER(MATCH(F61, _xlfn._xlws.FILTER('ECHA biocidal AS'!C:C, 'ECHA biocidal AS'!H:H="true"), 0)), "yes", FALSE)</f>
        <v>0</v>
      </c>
      <c r="AE61" s="269" t="b">
        <f>IF(AND(AD61=FALSE,(ISNUMBER(MATCH(F61,'ECHA biocidal AS'!C:C,0)))),TRUE,FALSE)</f>
        <v>0</v>
      </c>
      <c r="AF61" s="270" t="b" cm="1">
        <f t="array" ref="AF61">IF(ISNUMBER(MATCH(F61, _xlfn._xlws.FILTER('ECHA biocidal AS'!C:C, 'ECHA biocidal AS'!M:M="Approved"), 0)), TRUE, FALSE)</f>
        <v>0</v>
      </c>
      <c r="AG61" s="281"/>
      <c r="AH61" s="269" t="b">
        <f>IF(ISNUMBER(MATCH(F61,'EQS WFD'!D:D,0)),TRUE,FALSE)</f>
        <v>0</v>
      </c>
      <c r="AI61" s="281"/>
      <c r="AJ61" s="269" t="b">
        <f>IF(ISNUMBER(MATCH(F61,'SoC_Ctgb 20181010'!C:C,0)),TRUE,FALSE)</f>
        <v>0</v>
      </c>
      <c r="AK61" s="282"/>
    </row>
    <row r="62" spans="2:37" ht="16" x14ac:dyDescent="0.15">
      <c r="D62" s="304"/>
      <c r="E62" s="304"/>
      <c r="F62" s="305"/>
      <c r="K62" s="249"/>
      <c r="L62" s="250"/>
      <c r="M62" s="291" t="str">
        <f t="shared" si="11"/>
        <v>Not Found</v>
      </c>
      <c r="N62" s="283" t="b">
        <f t="shared" si="12"/>
        <v>0</v>
      </c>
      <c r="O62" s="296"/>
      <c r="P62" s="296" t="b">
        <f t="shared" si="4"/>
        <v>0</v>
      </c>
      <c r="Q62" s="296" t="b">
        <f t="shared" si="5"/>
        <v>0</v>
      </c>
      <c r="R62" s="284" t="b">
        <f t="shared" si="6"/>
        <v>0</v>
      </c>
      <c r="S62" s="278"/>
      <c r="T62" s="284" t="b">
        <f t="shared" si="13"/>
        <v>0</v>
      </c>
      <c r="U62" s="284" t="b">
        <f t="shared" si="7"/>
        <v>0</v>
      </c>
      <c r="V62" s="278"/>
      <c r="W62" s="333" t="str" cm="1">
        <f t="array" ref="W62">IF(ISBLANK(F62),"FALSE",IFERROR((VLOOKUP(TRIM(F62),TRIM(SCOEL!$B$12:$E$400),3,"FALSE")),"FALSE"))</f>
        <v>FALSE</v>
      </c>
      <c r="X62" s="287" t="str">
        <f t="shared" si="8"/>
        <v>Not Found</v>
      </c>
      <c r="Y62" s="283" t="b">
        <f t="shared" si="9"/>
        <v>0</v>
      </c>
      <c r="Z62" s="283" t="str">
        <f t="shared" si="10"/>
        <v>geen H411</v>
      </c>
      <c r="AA62" s="269" t="b">
        <f>IF(ISNUMBER(MATCH(F62,'ECHA POP'!D:D,0)),TRUE,FALSE)</f>
        <v>0</v>
      </c>
      <c r="AB62" s="269" t="b">
        <f>IF(ISNUMBER(MATCH(F62,'ECHA candidate SVHC'!D:D,0)),TRUE,FALSE)</f>
        <v>0</v>
      </c>
      <c r="AC62" s="269" t="b">
        <f>IF(ISNUMBER(MATCH(F62,'ECHA PBT'!D:D,0)),TRUE,FALSE)</f>
        <v>0</v>
      </c>
      <c r="AD62" s="270" t="b" cm="1">
        <f t="array" ref="AD62">IF(ISNUMBER(MATCH(F62, _xlfn._xlws.FILTER('ECHA biocidal AS'!C:C, 'ECHA biocidal AS'!H:H="true"), 0)), "yes", FALSE)</f>
        <v>0</v>
      </c>
      <c r="AE62" s="269" t="b">
        <f>IF(AND(AD62=FALSE,(ISNUMBER(MATCH(F62,'ECHA biocidal AS'!C:C,0)))),TRUE,FALSE)</f>
        <v>0</v>
      </c>
      <c r="AF62" s="270" t="b" cm="1">
        <f t="array" ref="AF62">IF(ISNUMBER(MATCH(F62, _xlfn._xlws.FILTER('ECHA biocidal AS'!C:C, 'ECHA biocidal AS'!M:M="Approved"), 0)), TRUE, FALSE)</f>
        <v>0</v>
      </c>
      <c r="AG62" s="281"/>
      <c r="AH62" s="269" t="b">
        <f>IF(ISNUMBER(MATCH(F62,'EQS WFD'!D:D,0)),TRUE,FALSE)</f>
        <v>0</v>
      </c>
      <c r="AI62" s="281"/>
      <c r="AJ62" s="269" t="b">
        <f>IF(ISNUMBER(MATCH(F62,'SoC_Ctgb 20181010'!C:C,0)),TRUE,FALSE)</f>
        <v>0</v>
      </c>
      <c r="AK62" s="282"/>
    </row>
    <row r="63" spans="2:37" ht="16" x14ac:dyDescent="0.15">
      <c r="D63" s="304"/>
      <c r="E63" s="304"/>
      <c r="F63" s="305"/>
      <c r="K63" s="249"/>
      <c r="L63" s="250"/>
      <c r="M63" s="291" t="str">
        <f t="shared" si="11"/>
        <v>Not Found</v>
      </c>
      <c r="N63" s="283" t="b">
        <f t="shared" si="12"/>
        <v>0</v>
      </c>
      <c r="O63" s="296"/>
      <c r="P63" s="296" t="b">
        <f t="shared" si="4"/>
        <v>0</v>
      </c>
      <c r="Q63" s="296" t="b">
        <f t="shared" si="5"/>
        <v>0</v>
      </c>
      <c r="R63" s="284" t="b">
        <f t="shared" si="6"/>
        <v>0</v>
      </c>
      <c r="S63" s="278"/>
      <c r="T63" s="284" t="b">
        <f t="shared" si="13"/>
        <v>0</v>
      </c>
      <c r="U63" s="284" t="b">
        <f t="shared" si="7"/>
        <v>0</v>
      </c>
      <c r="V63" s="278"/>
      <c r="W63" s="333" t="str" cm="1">
        <f t="array" ref="W63">IF(ISBLANK(F63),"FALSE",IFERROR((VLOOKUP(TRIM(F63),TRIM(SCOEL!$B$12:$E$400),3,"FALSE")),"FALSE"))</f>
        <v>FALSE</v>
      </c>
      <c r="X63" s="287" t="str">
        <f t="shared" si="8"/>
        <v>Not Found</v>
      </c>
      <c r="Y63" s="283" t="b">
        <f t="shared" si="9"/>
        <v>0</v>
      </c>
      <c r="Z63" s="283" t="str">
        <f t="shared" si="10"/>
        <v>geen H411</v>
      </c>
      <c r="AA63" s="269" t="b">
        <f>IF(ISNUMBER(MATCH(F63,'ECHA POP'!D:D,0)),TRUE,FALSE)</f>
        <v>0</v>
      </c>
      <c r="AB63" s="269" t="b">
        <f>IF(ISNUMBER(MATCH(F63,'ECHA candidate SVHC'!D:D,0)),TRUE,FALSE)</f>
        <v>0</v>
      </c>
      <c r="AC63" s="269" t="b">
        <f>IF(ISNUMBER(MATCH(F63,'ECHA PBT'!D:D,0)),TRUE,FALSE)</f>
        <v>0</v>
      </c>
      <c r="AD63" s="270" t="b" cm="1">
        <f t="array" ref="AD63">IF(ISNUMBER(MATCH(F63, _xlfn._xlws.FILTER('ECHA biocidal AS'!C:C, 'ECHA biocidal AS'!H:H="true"), 0)), "yes", FALSE)</f>
        <v>0</v>
      </c>
      <c r="AE63" s="269" t="b">
        <f>IF(AND(AD63=FALSE,(ISNUMBER(MATCH(F63,'ECHA biocidal AS'!C:C,0)))),TRUE,FALSE)</f>
        <v>0</v>
      </c>
      <c r="AF63" s="270" t="b" cm="1">
        <f t="array" ref="AF63">IF(ISNUMBER(MATCH(F63, _xlfn._xlws.FILTER('ECHA biocidal AS'!C:C, 'ECHA biocidal AS'!M:M="Approved"), 0)), TRUE, FALSE)</f>
        <v>0</v>
      </c>
      <c r="AG63" s="281"/>
      <c r="AH63" s="269" t="b">
        <f>IF(ISNUMBER(MATCH(F63,'EQS WFD'!D:D,0)),TRUE,FALSE)</f>
        <v>0</v>
      </c>
      <c r="AI63" s="281"/>
      <c r="AJ63" s="269" t="b">
        <f>IF(ISNUMBER(MATCH(F63,'SoC_Ctgb 20181010'!C:C,0)),TRUE,FALSE)</f>
        <v>0</v>
      </c>
      <c r="AK63" s="282"/>
    </row>
    <row r="64" spans="2:37" ht="16" x14ac:dyDescent="0.15">
      <c r="D64" s="304"/>
      <c r="E64" s="304"/>
      <c r="F64" s="305"/>
      <c r="K64" s="249"/>
      <c r="L64" s="250"/>
      <c r="M64" s="291" t="str">
        <f t="shared" si="11"/>
        <v>Not Found</v>
      </c>
      <c r="N64" s="283" t="b">
        <f t="shared" si="12"/>
        <v>0</v>
      </c>
      <c r="O64" s="296"/>
      <c r="P64" s="296" t="b">
        <f t="shared" si="4"/>
        <v>0</v>
      </c>
      <c r="Q64" s="296" t="b">
        <f t="shared" si="5"/>
        <v>0</v>
      </c>
      <c r="R64" s="284" t="b">
        <f t="shared" si="6"/>
        <v>0</v>
      </c>
      <c r="S64" s="278"/>
      <c r="T64" s="284" t="b">
        <f t="shared" si="13"/>
        <v>0</v>
      </c>
      <c r="U64" s="284" t="b">
        <f t="shared" si="7"/>
        <v>0</v>
      </c>
      <c r="V64" s="278"/>
      <c r="W64" s="333" t="str" cm="1">
        <f t="array" ref="W64">IF(ISBLANK(F64),"FALSE",IFERROR((VLOOKUP(TRIM(F64),TRIM(SCOEL!$B$12:$E$400),3,"FALSE")),"FALSE"))</f>
        <v>FALSE</v>
      </c>
      <c r="X64" s="287" t="str">
        <f t="shared" si="8"/>
        <v>Not Found</v>
      </c>
      <c r="Y64" s="283" t="b">
        <f t="shared" si="9"/>
        <v>0</v>
      </c>
      <c r="Z64" s="283" t="str">
        <f t="shared" si="10"/>
        <v>geen H411</v>
      </c>
      <c r="AA64" s="269" t="b">
        <f>IF(ISNUMBER(MATCH(F64,'ECHA POP'!D:D,0)),TRUE,FALSE)</f>
        <v>0</v>
      </c>
      <c r="AB64" s="269" t="b">
        <f>IF(ISNUMBER(MATCH(F64,'ECHA candidate SVHC'!D:D,0)),TRUE,FALSE)</f>
        <v>0</v>
      </c>
      <c r="AC64" s="269" t="b">
        <f>IF(ISNUMBER(MATCH(F64,'ECHA PBT'!D:D,0)),TRUE,FALSE)</f>
        <v>0</v>
      </c>
      <c r="AD64" s="270" t="b" cm="1">
        <f t="array" ref="AD64">IF(ISNUMBER(MATCH(F64, _xlfn._xlws.FILTER('ECHA biocidal AS'!C:C, 'ECHA biocidal AS'!H:H="true"), 0)), "yes", FALSE)</f>
        <v>0</v>
      </c>
      <c r="AE64" s="269" t="b">
        <f>IF(AND(AD64=FALSE,(ISNUMBER(MATCH(F64,'ECHA biocidal AS'!C:C,0)))),TRUE,FALSE)</f>
        <v>0</v>
      </c>
      <c r="AF64" s="270" t="b" cm="1">
        <f t="array" ref="AF64">IF(ISNUMBER(MATCH(F64, _xlfn._xlws.FILTER('ECHA biocidal AS'!C:C, 'ECHA biocidal AS'!M:M="Approved"), 0)), TRUE, FALSE)</f>
        <v>0</v>
      </c>
      <c r="AG64" s="281"/>
      <c r="AH64" s="269" t="b">
        <f>IF(ISNUMBER(MATCH(F64,'EQS WFD'!D:D,0)),TRUE,FALSE)</f>
        <v>0</v>
      </c>
      <c r="AI64" s="281"/>
      <c r="AJ64" s="269" t="b">
        <f>IF(ISNUMBER(MATCH(F64,'SoC_Ctgb 20181010'!C:C,0)),TRUE,FALSE)</f>
        <v>0</v>
      </c>
      <c r="AK64" s="282"/>
    </row>
    <row r="65" spans="4:37" ht="16" x14ac:dyDescent="0.15">
      <c r="D65" s="304"/>
      <c r="E65" s="304"/>
      <c r="F65" s="305"/>
      <c r="K65" s="249"/>
      <c r="L65" s="250"/>
      <c r="M65" s="291" t="str">
        <f t="shared" si="11"/>
        <v>Not Found</v>
      </c>
      <c r="N65" s="283" t="b">
        <f t="shared" si="12"/>
        <v>0</v>
      </c>
      <c r="O65" s="296"/>
      <c r="P65" s="296" t="b">
        <f t="shared" si="4"/>
        <v>0</v>
      </c>
      <c r="Q65" s="296" t="b">
        <f t="shared" si="5"/>
        <v>0</v>
      </c>
      <c r="R65" s="284" t="b">
        <f t="shared" si="6"/>
        <v>0</v>
      </c>
      <c r="S65" s="278"/>
      <c r="T65" s="284" t="b">
        <f t="shared" si="13"/>
        <v>0</v>
      </c>
      <c r="U65" s="284" t="b">
        <f t="shared" si="7"/>
        <v>0</v>
      </c>
      <c r="V65" s="278"/>
      <c r="W65" s="333" t="str" cm="1">
        <f t="array" ref="W65">IF(ISBLANK(F65),"FALSE",IFERROR((VLOOKUP(TRIM(F65),TRIM(SCOEL!$B$12:$E$400),3,"FALSE")),"FALSE"))</f>
        <v>FALSE</v>
      </c>
      <c r="X65" s="287" t="str">
        <f t="shared" si="8"/>
        <v>Not Found</v>
      </c>
      <c r="Y65" s="283" t="b">
        <f t="shared" si="9"/>
        <v>0</v>
      </c>
      <c r="Z65" s="283" t="str">
        <f t="shared" si="10"/>
        <v>geen H411</v>
      </c>
      <c r="AA65" s="269" t="b">
        <f>IF(ISNUMBER(MATCH(F65,'ECHA POP'!D:D,0)),TRUE,FALSE)</f>
        <v>0</v>
      </c>
      <c r="AB65" s="269" t="b">
        <f>IF(ISNUMBER(MATCH(F65,'ECHA candidate SVHC'!D:D,0)),TRUE,FALSE)</f>
        <v>0</v>
      </c>
      <c r="AC65" s="269" t="b">
        <f>IF(ISNUMBER(MATCH(F65,'ECHA PBT'!D:D,0)),TRUE,FALSE)</f>
        <v>0</v>
      </c>
      <c r="AD65" s="270" t="b" cm="1">
        <f t="array" ref="AD65">IF(ISNUMBER(MATCH(F65, _xlfn._xlws.FILTER('ECHA biocidal AS'!C:C, 'ECHA biocidal AS'!H:H="true"), 0)), "yes", FALSE)</f>
        <v>0</v>
      </c>
      <c r="AE65" s="269" t="b">
        <f>IF(AND(AD65=FALSE,(ISNUMBER(MATCH(F65,'ECHA biocidal AS'!C:C,0)))),TRUE,FALSE)</f>
        <v>0</v>
      </c>
      <c r="AF65" s="270" t="b" cm="1">
        <f t="array" ref="AF65">IF(ISNUMBER(MATCH(F65, _xlfn._xlws.FILTER('ECHA biocidal AS'!C:C, 'ECHA biocidal AS'!M:M="Approved"), 0)), TRUE, FALSE)</f>
        <v>0</v>
      </c>
      <c r="AG65" s="281"/>
      <c r="AH65" s="269" t="b">
        <f>IF(ISNUMBER(MATCH(F65,'EQS WFD'!D:D,0)),TRUE,FALSE)</f>
        <v>0</v>
      </c>
      <c r="AI65" s="281"/>
      <c r="AJ65" s="269" t="b">
        <f>IF(ISNUMBER(MATCH(F65,'SoC_Ctgb 20181010'!C:C,0)),TRUE,FALSE)</f>
        <v>0</v>
      </c>
      <c r="AK65" s="282"/>
    </row>
    <row r="66" spans="4:37" ht="16" x14ac:dyDescent="0.15">
      <c r="D66" s="304"/>
      <c r="E66" s="304"/>
      <c r="F66" s="305"/>
      <c r="K66" s="249"/>
      <c r="L66" s="250"/>
      <c r="M66" s="291" t="str">
        <f t="shared" si="11"/>
        <v>Not Found</v>
      </c>
      <c r="N66" s="283" t="b">
        <f t="shared" si="12"/>
        <v>0</v>
      </c>
      <c r="O66" s="296"/>
      <c r="P66" s="296" t="b">
        <f t="shared" si="4"/>
        <v>0</v>
      </c>
      <c r="Q66" s="296" t="b">
        <f t="shared" si="5"/>
        <v>0</v>
      </c>
      <c r="R66" s="284" t="b">
        <f t="shared" si="6"/>
        <v>0</v>
      </c>
      <c r="S66" s="278"/>
      <c r="T66" s="284" t="b">
        <f t="shared" si="13"/>
        <v>0</v>
      </c>
      <c r="U66" s="284" t="b">
        <f t="shared" si="7"/>
        <v>0</v>
      </c>
      <c r="V66" s="278"/>
      <c r="W66" s="333" t="str" cm="1">
        <f t="array" ref="W66">IF(ISBLANK(F66),"FALSE",IFERROR((VLOOKUP(TRIM(F66),TRIM(SCOEL!$B$12:$E$400),3,"FALSE")),"FALSE"))</f>
        <v>FALSE</v>
      </c>
      <c r="X66" s="287" t="str">
        <f t="shared" si="8"/>
        <v>Not Found</v>
      </c>
      <c r="Y66" s="283" t="b">
        <f t="shared" si="9"/>
        <v>0</v>
      </c>
      <c r="Z66" s="283" t="str">
        <f t="shared" si="10"/>
        <v>geen H411</v>
      </c>
      <c r="AA66" s="269" t="b">
        <f>IF(ISNUMBER(MATCH(F66,'ECHA POP'!D:D,0)),TRUE,FALSE)</f>
        <v>0</v>
      </c>
      <c r="AB66" s="269" t="b">
        <f>IF(ISNUMBER(MATCH(F66,'ECHA candidate SVHC'!D:D,0)),TRUE,FALSE)</f>
        <v>0</v>
      </c>
      <c r="AC66" s="269" t="b">
        <f>IF(ISNUMBER(MATCH(F66,'ECHA PBT'!D:D,0)),TRUE,FALSE)</f>
        <v>0</v>
      </c>
      <c r="AD66" s="270" t="b" cm="1">
        <f t="array" ref="AD66">IF(ISNUMBER(MATCH(F66, _xlfn._xlws.FILTER('ECHA biocidal AS'!C:C, 'ECHA biocidal AS'!H:H="true"), 0)), "yes", FALSE)</f>
        <v>0</v>
      </c>
      <c r="AE66" s="269" t="b">
        <f>IF(AND(AD66=FALSE,(ISNUMBER(MATCH(F66,'ECHA biocidal AS'!C:C,0)))),TRUE,FALSE)</f>
        <v>0</v>
      </c>
      <c r="AF66" s="270" t="b" cm="1">
        <f t="array" ref="AF66">IF(ISNUMBER(MATCH(F66, _xlfn._xlws.FILTER('ECHA biocidal AS'!C:C, 'ECHA biocidal AS'!M:M="Approved"), 0)), TRUE, FALSE)</f>
        <v>0</v>
      </c>
      <c r="AG66" s="281"/>
      <c r="AH66" s="269" t="b">
        <f>IF(ISNUMBER(MATCH(F66,'EQS WFD'!D:D,0)),TRUE,FALSE)</f>
        <v>0</v>
      </c>
      <c r="AI66" s="281"/>
      <c r="AJ66" s="269" t="b">
        <f>IF(ISNUMBER(MATCH(F66,'SoC_Ctgb 20181010'!C:C,0)),TRUE,FALSE)</f>
        <v>0</v>
      </c>
      <c r="AK66" s="282"/>
    </row>
    <row r="67" spans="4:37" ht="16" x14ac:dyDescent="0.15">
      <c r="D67" s="304"/>
      <c r="E67" s="304"/>
      <c r="F67" s="305"/>
      <c r="K67" s="249"/>
      <c r="L67" s="250"/>
      <c r="M67" s="291" t="str">
        <f t="shared" si="11"/>
        <v>Not Found</v>
      </c>
      <c r="N67" s="283" t="b">
        <f t="shared" si="12"/>
        <v>0</v>
      </c>
      <c r="O67" s="296"/>
      <c r="P67" s="296" t="b">
        <f t="shared" si="4"/>
        <v>0</v>
      </c>
      <c r="Q67" s="296" t="b">
        <f t="shared" si="5"/>
        <v>0</v>
      </c>
      <c r="R67" s="284" t="b">
        <f t="shared" si="6"/>
        <v>0</v>
      </c>
      <c r="S67" s="278"/>
      <c r="T67" s="284" t="b">
        <f t="shared" si="13"/>
        <v>0</v>
      </c>
      <c r="U67" s="284" t="b">
        <f t="shared" si="7"/>
        <v>0</v>
      </c>
      <c r="V67" s="278"/>
      <c r="W67" s="333" t="str" cm="1">
        <f t="array" ref="W67">IF(ISBLANK(F67),"FALSE",IFERROR((VLOOKUP(TRIM(F67),TRIM(SCOEL!$B$12:$E$400),3,"FALSE")),"FALSE"))</f>
        <v>FALSE</v>
      </c>
      <c r="X67" s="287" t="str">
        <f t="shared" si="8"/>
        <v>Not Found</v>
      </c>
      <c r="Y67" s="283" t="b">
        <f t="shared" si="9"/>
        <v>0</v>
      </c>
      <c r="Z67" s="283" t="str">
        <f t="shared" si="10"/>
        <v>geen H411</v>
      </c>
      <c r="AA67" s="269" t="b">
        <f>IF(ISNUMBER(MATCH(F67,'ECHA POP'!D:D,0)),TRUE,FALSE)</f>
        <v>0</v>
      </c>
      <c r="AB67" s="269" t="b">
        <f>IF(ISNUMBER(MATCH(F67,'ECHA candidate SVHC'!D:D,0)),TRUE,FALSE)</f>
        <v>0</v>
      </c>
      <c r="AC67" s="269" t="b">
        <f>IF(ISNUMBER(MATCH(F67,'ECHA PBT'!D:D,0)),TRUE,FALSE)</f>
        <v>0</v>
      </c>
      <c r="AD67" s="270" t="b" cm="1">
        <f t="array" ref="AD67">IF(ISNUMBER(MATCH(F67, _xlfn._xlws.FILTER('ECHA biocidal AS'!C:C, 'ECHA biocidal AS'!H:H="true"), 0)), "yes", FALSE)</f>
        <v>0</v>
      </c>
      <c r="AE67" s="269" t="b">
        <f>IF(AND(AD67=FALSE,(ISNUMBER(MATCH(F67,'ECHA biocidal AS'!C:C,0)))),TRUE,FALSE)</f>
        <v>0</v>
      </c>
      <c r="AF67" s="270" t="b" cm="1">
        <f t="array" ref="AF67">IF(ISNUMBER(MATCH(F67, _xlfn._xlws.FILTER('ECHA biocidal AS'!C:C, 'ECHA biocidal AS'!M:M="Approved"), 0)), TRUE, FALSE)</f>
        <v>0</v>
      </c>
      <c r="AG67" s="281"/>
      <c r="AH67" s="269" t="b">
        <f>IF(ISNUMBER(MATCH(F67,'EQS WFD'!D:D,0)),TRUE,FALSE)</f>
        <v>0</v>
      </c>
      <c r="AI67" s="281"/>
      <c r="AJ67" s="269" t="b">
        <f>IF(ISNUMBER(MATCH(F67,'SoC_Ctgb 20181010'!C:C,0)),TRUE,FALSE)</f>
        <v>0</v>
      </c>
      <c r="AK67" s="282"/>
    </row>
    <row r="68" spans="4:37" ht="16" x14ac:dyDescent="0.15">
      <c r="D68" s="304"/>
      <c r="E68" s="304"/>
      <c r="F68" s="305"/>
      <c r="K68" s="249"/>
      <c r="L68" s="250"/>
      <c r="M68" s="291" t="str">
        <f t="shared" si="11"/>
        <v>Not Found</v>
      </c>
      <c r="N68" s="283" t="b">
        <f t="shared" si="12"/>
        <v>0</v>
      </c>
      <c r="O68" s="296"/>
      <c r="P68" s="296" t="b">
        <f t="shared" si="4"/>
        <v>0</v>
      </c>
      <c r="Q68" s="296" t="b">
        <f t="shared" si="5"/>
        <v>0</v>
      </c>
      <c r="R68" s="284" t="b">
        <f t="shared" si="6"/>
        <v>0</v>
      </c>
      <c r="S68" s="278"/>
      <c r="T68" s="284" t="b">
        <f t="shared" si="13"/>
        <v>0</v>
      </c>
      <c r="U68" s="284" t="b">
        <f t="shared" si="7"/>
        <v>0</v>
      </c>
      <c r="V68" s="278"/>
      <c r="W68" s="333" t="str" cm="1">
        <f t="array" ref="W68">IF(ISBLANK(F68),"FALSE",IFERROR((VLOOKUP(TRIM(F68),TRIM(SCOEL!$B$12:$E$400),3,"FALSE")),"FALSE"))</f>
        <v>FALSE</v>
      </c>
      <c r="X68" s="287" t="str">
        <f t="shared" si="8"/>
        <v>Not Found</v>
      </c>
      <c r="Y68" s="283" t="b">
        <f t="shared" si="9"/>
        <v>0</v>
      </c>
      <c r="Z68" s="283" t="str">
        <f t="shared" si="10"/>
        <v>geen H411</v>
      </c>
      <c r="AA68" s="269" t="b">
        <f>IF(ISNUMBER(MATCH(F68,'ECHA POP'!D:D,0)),TRUE,FALSE)</f>
        <v>0</v>
      </c>
      <c r="AB68" s="269" t="b">
        <f>IF(ISNUMBER(MATCH(F68,'ECHA candidate SVHC'!D:D,0)),TRUE,FALSE)</f>
        <v>0</v>
      </c>
      <c r="AC68" s="269" t="b">
        <f>IF(ISNUMBER(MATCH(F68,'ECHA PBT'!D:D,0)),TRUE,FALSE)</f>
        <v>0</v>
      </c>
      <c r="AD68" s="270" t="b" cm="1">
        <f t="array" ref="AD68">IF(ISNUMBER(MATCH(F68, _xlfn._xlws.FILTER('ECHA biocidal AS'!C:C, 'ECHA biocidal AS'!H:H="true"), 0)), "yes", FALSE)</f>
        <v>0</v>
      </c>
      <c r="AE68" s="269" t="b">
        <f>IF(AND(AD68=FALSE,(ISNUMBER(MATCH(F68,'ECHA biocidal AS'!C:C,0)))),TRUE,FALSE)</f>
        <v>0</v>
      </c>
      <c r="AF68" s="270" t="b" cm="1">
        <f t="array" ref="AF68">IF(ISNUMBER(MATCH(F68, _xlfn._xlws.FILTER('ECHA biocidal AS'!C:C, 'ECHA biocidal AS'!M:M="Approved"), 0)), TRUE, FALSE)</f>
        <v>0</v>
      </c>
      <c r="AG68" s="281"/>
      <c r="AH68" s="269" t="b">
        <f>IF(ISNUMBER(MATCH(F68,'EQS WFD'!D:D,0)),TRUE,FALSE)</f>
        <v>0</v>
      </c>
      <c r="AI68" s="281"/>
      <c r="AJ68" s="269" t="b">
        <f>IF(ISNUMBER(MATCH(F68,'SoC_Ctgb 20181010'!C:C,0)),TRUE,FALSE)</f>
        <v>0</v>
      </c>
      <c r="AK68" s="282"/>
    </row>
    <row r="69" spans="4:37" ht="16" x14ac:dyDescent="0.15">
      <c r="D69" s="304"/>
      <c r="E69" s="304"/>
      <c r="F69" s="305"/>
      <c r="K69" s="249"/>
      <c r="L69" s="250"/>
      <c r="M69" s="291" t="str">
        <f t="shared" si="11"/>
        <v>Not Found</v>
      </c>
      <c r="N69" s="283" t="b">
        <f t="shared" si="12"/>
        <v>0</v>
      </c>
      <c r="O69" s="296"/>
      <c r="P69" s="296" t="b">
        <f t="shared" si="4"/>
        <v>0</v>
      </c>
      <c r="Q69" s="296" t="b">
        <f t="shared" si="5"/>
        <v>0</v>
      </c>
      <c r="R69" s="284" t="b">
        <f t="shared" si="6"/>
        <v>0</v>
      </c>
      <c r="S69" s="278"/>
      <c r="T69" s="284" t="b">
        <f t="shared" si="13"/>
        <v>0</v>
      </c>
      <c r="U69" s="284" t="b">
        <f t="shared" si="7"/>
        <v>0</v>
      </c>
      <c r="V69" s="278"/>
      <c r="W69" s="333" t="str" cm="1">
        <f t="array" ref="W69">IF(ISBLANK(F69),"FALSE",IFERROR((VLOOKUP(TRIM(F69),TRIM(SCOEL!$B$12:$E$400),3,"FALSE")),"FALSE"))</f>
        <v>FALSE</v>
      </c>
      <c r="X69" s="287" t="str">
        <f t="shared" si="8"/>
        <v>Not Found</v>
      </c>
      <c r="Y69" s="283" t="b">
        <f t="shared" si="9"/>
        <v>0</v>
      </c>
      <c r="Z69" s="283" t="str">
        <f t="shared" si="10"/>
        <v>geen H411</v>
      </c>
      <c r="AA69" s="269" t="b">
        <f>IF(ISNUMBER(MATCH(F69,'ECHA POP'!D:D,0)),TRUE,FALSE)</f>
        <v>0</v>
      </c>
      <c r="AB69" s="269" t="b">
        <f>IF(ISNUMBER(MATCH(F69,'ECHA candidate SVHC'!D:D,0)),TRUE,FALSE)</f>
        <v>0</v>
      </c>
      <c r="AC69" s="269" t="b">
        <f>IF(ISNUMBER(MATCH(F69,'ECHA PBT'!D:D,0)),TRUE,FALSE)</f>
        <v>0</v>
      </c>
      <c r="AD69" s="270" t="b" cm="1">
        <f t="array" ref="AD69">IF(ISNUMBER(MATCH(F69, _xlfn._xlws.FILTER('ECHA biocidal AS'!C:C, 'ECHA biocidal AS'!H:H="true"), 0)), "yes", FALSE)</f>
        <v>0</v>
      </c>
      <c r="AE69" s="269" t="b">
        <f>IF(AND(AD69=FALSE,(ISNUMBER(MATCH(F69,'ECHA biocidal AS'!C:C,0)))),TRUE,FALSE)</f>
        <v>0</v>
      </c>
      <c r="AF69" s="270" t="b" cm="1">
        <f t="array" ref="AF69">IF(ISNUMBER(MATCH(F69, _xlfn._xlws.FILTER('ECHA biocidal AS'!C:C, 'ECHA biocidal AS'!M:M="Approved"), 0)), TRUE, FALSE)</f>
        <v>0</v>
      </c>
      <c r="AG69" s="281"/>
      <c r="AH69" s="269" t="b">
        <f>IF(ISNUMBER(MATCH(F69,'EQS WFD'!D:D,0)),TRUE,FALSE)</f>
        <v>0</v>
      </c>
      <c r="AI69" s="281"/>
      <c r="AJ69" s="269" t="b">
        <f>IF(ISNUMBER(MATCH(F69,'SoC_Ctgb 20181010'!C:C,0)),TRUE,FALSE)</f>
        <v>0</v>
      </c>
      <c r="AK69" s="282"/>
    </row>
    <row r="70" spans="4:37" ht="16" x14ac:dyDescent="0.15">
      <c r="D70" s="304"/>
      <c r="E70" s="304"/>
      <c r="F70" s="305"/>
      <c r="K70" s="249"/>
      <c r="L70" s="250"/>
      <c r="M70" s="291" t="str">
        <f t="shared" si="11"/>
        <v>Not Found</v>
      </c>
      <c r="N70" s="283" t="b">
        <f t="shared" si="12"/>
        <v>0</v>
      </c>
      <c r="O70" s="296"/>
      <c r="P70" s="296" t="b">
        <f t="shared" si="4"/>
        <v>0</v>
      </c>
      <c r="Q70" s="296" t="b">
        <f t="shared" si="5"/>
        <v>0</v>
      </c>
      <c r="R70" s="284" t="b">
        <f t="shared" si="6"/>
        <v>0</v>
      </c>
      <c r="S70" s="278"/>
      <c r="T70" s="284" t="b">
        <f t="shared" si="13"/>
        <v>0</v>
      </c>
      <c r="U70" s="284" t="b">
        <f t="shared" si="7"/>
        <v>0</v>
      </c>
      <c r="V70" s="278"/>
      <c r="W70" s="333" t="str" cm="1">
        <f t="array" ref="W70">IF(ISBLANK(F70),"FALSE",IFERROR((VLOOKUP(TRIM(F70),TRIM(SCOEL!$B$12:$E$400),3,"FALSE")),"FALSE"))</f>
        <v>FALSE</v>
      </c>
      <c r="X70" s="287" t="str">
        <f t="shared" si="8"/>
        <v>Not Found</v>
      </c>
      <c r="Y70" s="283" t="b">
        <f t="shared" si="9"/>
        <v>0</v>
      </c>
      <c r="Z70" s="283" t="str">
        <f t="shared" si="10"/>
        <v>geen H411</v>
      </c>
      <c r="AA70" s="269" t="b">
        <f>IF(ISNUMBER(MATCH(F70,'ECHA POP'!D:D,0)),TRUE,FALSE)</f>
        <v>0</v>
      </c>
      <c r="AB70" s="269" t="b">
        <f>IF(ISNUMBER(MATCH(F70,'ECHA candidate SVHC'!D:D,0)),TRUE,FALSE)</f>
        <v>0</v>
      </c>
      <c r="AC70" s="269" t="b">
        <f>IF(ISNUMBER(MATCH(F70,'ECHA PBT'!D:D,0)),TRUE,FALSE)</f>
        <v>0</v>
      </c>
      <c r="AD70" s="270" t="b" cm="1">
        <f t="array" ref="AD70">IF(ISNUMBER(MATCH(F70, _xlfn._xlws.FILTER('ECHA biocidal AS'!C:C, 'ECHA biocidal AS'!H:H="true"), 0)), "yes", FALSE)</f>
        <v>0</v>
      </c>
      <c r="AE70" s="269" t="b">
        <f>IF(AND(AD70=FALSE,(ISNUMBER(MATCH(F70,'ECHA biocidal AS'!C:C,0)))),TRUE,FALSE)</f>
        <v>0</v>
      </c>
      <c r="AF70" s="270" t="b" cm="1">
        <f t="array" ref="AF70">IF(ISNUMBER(MATCH(F70, _xlfn._xlws.FILTER('ECHA biocidal AS'!C:C, 'ECHA biocidal AS'!M:M="Approved"), 0)), TRUE, FALSE)</f>
        <v>0</v>
      </c>
      <c r="AG70" s="281"/>
      <c r="AH70" s="269" t="b">
        <f>IF(ISNUMBER(MATCH(F70,'EQS WFD'!D:D,0)),TRUE,FALSE)</f>
        <v>0</v>
      </c>
      <c r="AI70" s="281"/>
      <c r="AJ70" s="269" t="b">
        <f>IF(ISNUMBER(MATCH(F70,'SoC_Ctgb 20181010'!C:C,0)),TRUE,FALSE)</f>
        <v>0</v>
      </c>
      <c r="AK70" s="282"/>
    </row>
    <row r="71" spans="4:37" ht="16" x14ac:dyDescent="0.15">
      <c r="D71" s="304"/>
      <c r="E71" s="304"/>
      <c r="F71" s="305"/>
      <c r="K71" s="249"/>
      <c r="L71" s="250"/>
      <c r="M71" s="291" t="str">
        <f t="shared" si="11"/>
        <v>Not Found</v>
      </c>
      <c r="N71" s="283" t="b">
        <f t="shared" si="12"/>
        <v>0</v>
      </c>
      <c r="O71" s="296"/>
      <c r="P71" s="296" t="b">
        <f t="shared" si="4"/>
        <v>0</v>
      </c>
      <c r="Q71" s="296" t="b">
        <f t="shared" si="5"/>
        <v>0</v>
      </c>
      <c r="R71" s="284" t="b">
        <f t="shared" si="6"/>
        <v>0</v>
      </c>
      <c r="S71" s="278"/>
      <c r="T71" s="284" t="b">
        <f t="shared" si="13"/>
        <v>0</v>
      </c>
      <c r="U71" s="284" t="b">
        <f t="shared" si="7"/>
        <v>0</v>
      </c>
      <c r="V71" s="278"/>
      <c r="W71" s="333" t="str" cm="1">
        <f t="array" ref="W71">IF(ISBLANK(F71),"FALSE",IFERROR((VLOOKUP(TRIM(F71),TRIM(SCOEL!$B$12:$E$400),3,"FALSE")),"FALSE"))</f>
        <v>FALSE</v>
      </c>
      <c r="X71" s="287" t="str">
        <f t="shared" si="8"/>
        <v>Not Found</v>
      </c>
      <c r="Y71" s="283" t="b">
        <f t="shared" si="9"/>
        <v>0</v>
      </c>
      <c r="Z71" s="283" t="str">
        <f t="shared" si="10"/>
        <v>geen H411</v>
      </c>
      <c r="AA71" s="269" t="b">
        <f>IF(ISNUMBER(MATCH(F71,'ECHA POP'!D:D,0)),TRUE,FALSE)</f>
        <v>0</v>
      </c>
      <c r="AB71" s="269" t="b">
        <f>IF(ISNUMBER(MATCH(F71,'ECHA candidate SVHC'!D:D,0)),TRUE,FALSE)</f>
        <v>0</v>
      </c>
      <c r="AC71" s="269" t="b">
        <f>IF(ISNUMBER(MATCH(F71,'ECHA PBT'!D:D,0)),TRUE,FALSE)</f>
        <v>0</v>
      </c>
      <c r="AD71" s="270" t="b" cm="1">
        <f t="array" ref="AD71">IF(ISNUMBER(MATCH(F71, _xlfn._xlws.FILTER('ECHA biocidal AS'!C:C, 'ECHA biocidal AS'!H:H="true"), 0)), "yes", FALSE)</f>
        <v>0</v>
      </c>
      <c r="AE71" s="269" t="b">
        <f>IF(AND(AD71=FALSE,(ISNUMBER(MATCH(F71,'ECHA biocidal AS'!C:C,0)))),TRUE,FALSE)</f>
        <v>0</v>
      </c>
      <c r="AF71" s="270" t="b" cm="1">
        <f t="array" ref="AF71">IF(ISNUMBER(MATCH(F71, _xlfn._xlws.FILTER('ECHA biocidal AS'!C:C, 'ECHA biocidal AS'!M:M="Approved"), 0)), TRUE, FALSE)</f>
        <v>0</v>
      </c>
      <c r="AG71" s="281"/>
      <c r="AH71" s="269" t="b">
        <f>IF(ISNUMBER(MATCH(F71,'EQS WFD'!D:D,0)),TRUE,FALSE)</f>
        <v>0</v>
      </c>
      <c r="AI71" s="281"/>
      <c r="AJ71" s="269" t="b">
        <f>IF(ISNUMBER(MATCH(F71,'SoC_Ctgb 20181010'!C:C,0)),TRUE,FALSE)</f>
        <v>0</v>
      </c>
      <c r="AK71" s="282"/>
    </row>
    <row r="72" spans="4:37" ht="16" x14ac:dyDescent="0.15">
      <c r="D72" s="304"/>
      <c r="E72" s="304"/>
      <c r="F72" s="305"/>
      <c r="K72" s="249"/>
      <c r="L72" s="250"/>
      <c r="M72" s="291" t="str">
        <f t="shared" si="11"/>
        <v>Not Found</v>
      </c>
      <c r="N72" s="283" t="b">
        <f t="shared" si="12"/>
        <v>0</v>
      </c>
      <c r="O72" s="296"/>
      <c r="P72" s="296" t="b">
        <f t="shared" si="4"/>
        <v>0</v>
      </c>
      <c r="Q72" s="296" t="b">
        <f t="shared" si="5"/>
        <v>0</v>
      </c>
      <c r="R72" s="284" t="b">
        <f t="shared" si="6"/>
        <v>0</v>
      </c>
      <c r="S72" s="278"/>
      <c r="T72" s="284" t="b">
        <f t="shared" si="13"/>
        <v>0</v>
      </c>
      <c r="U72" s="284" t="b">
        <f t="shared" si="7"/>
        <v>0</v>
      </c>
      <c r="V72" s="278"/>
      <c r="W72" s="333" t="str" cm="1">
        <f t="array" ref="W72">IF(ISBLANK(F72),"FALSE",IFERROR((VLOOKUP(TRIM(F72),TRIM(SCOEL!$B$12:$E$400),3,"FALSE")),"FALSE"))</f>
        <v>FALSE</v>
      </c>
      <c r="X72" s="287" t="str">
        <f t="shared" si="8"/>
        <v>Not Found</v>
      </c>
      <c r="Y72" s="283" t="b">
        <f t="shared" si="9"/>
        <v>0</v>
      </c>
      <c r="Z72" s="283" t="str">
        <f t="shared" si="10"/>
        <v>geen H411</v>
      </c>
      <c r="AA72" s="269" t="b">
        <f>IF(ISNUMBER(MATCH(F72,'ECHA POP'!D:D,0)),TRUE,FALSE)</f>
        <v>0</v>
      </c>
      <c r="AB72" s="269" t="b">
        <f>IF(ISNUMBER(MATCH(F72,'ECHA candidate SVHC'!D:D,0)),TRUE,FALSE)</f>
        <v>0</v>
      </c>
      <c r="AC72" s="269" t="b">
        <f>IF(ISNUMBER(MATCH(F72,'ECHA PBT'!D:D,0)),TRUE,FALSE)</f>
        <v>0</v>
      </c>
      <c r="AD72" s="270" t="b" cm="1">
        <f t="array" ref="AD72">IF(ISNUMBER(MATCH(F72, _xlfn._xlws.FILTER('ECHA biocidal AS'!C:C, 'ECHA biocidal AS'!H:H="true"), 0)), "yes", FALSE)</f>
        <v>0</v>
      </c>
      <c r="AE72" s="269" t="b">
        <f>IF(AND(AD72=FALSE,(ISNUMBER(MATCH(F72,'ECHA biocidal AS'!C:C,0)))),TRUE,FALSE)</f>
        <v>0</v>
      </c>
      <c r="AF72" s="270" t="b" cm="1">
        <f t="array" ref="AF72">IF(ISNUMBER(MATCH(F72, _xlfn._xlws.FILTER('ECHA biocidal AS'!C:C, 'ECHA biocidal AS'!M:M="Approved"), 0)), TRUE, FALSE)</f>
        <v>0</v>
      </c>
      <c r="AG72" s="281"/>
      <c r="AH72" s="269" t="b">
        <f>IF(ISNUMBER(MATCH(F72,'EQS WFD'!D:D,0)),TRUE,FALSE)</f>
        <v>0</v>
      </c>
      <c r="AI72" s="281"/>
      <c r="AJ72" s="269" t="b">
        <f>IF(ISNUMBER(MATCH(F72,'SoC_Ctgb 20181010'!C:C,0)),TRUE,FALSE)</f>
        <v>0</v>
      </c>
      <c r="AK72" s="282"/>
    </row>
    <row r="73" spans="4:37" ht="16" x14ac:dyDescent="0.15">
      <c r="D73" s="304"/>
      <c r="E73" s="304"/>
      <c r="F73" s="305"/>
      <c r="K73" s="249"/>
      <c r="L73" s="250"/>
      <c r="M73" s="291" t="str">
        <f t="shared" ref="M73:M104" si="14">IF(COUNTIF(N73:W73,TRUE)&gt;0,TRUE,"Not Found")</f>
        <v>Not Found</v>
      </c>
      <c r="N73" s="283" t="b">
        <f t="shared" si="12"/>
        <v>0</v>
      </c>
      <c r="O73" s="296"/>
      <c r="P73" s="296" t="b">
        <f t="shared" si="4"/>
        <v>0</v>
      </c>
      <c r="Q73" s="296" t="b">
        <f t="shared" si="5"/>
        <v>0</v>
      </c>
      <c r="R73" s="284" t="b">
        <f t="shared" si="6"/>
        <v>0</v>
      </c>
      <c r="S73" s="278"/>
      <c r="T73" s="284" t="b">
        <f t="shared" si="13"/>
        <v>0</v>
      </c>
      <c r="U73" s="284" t="b">
        <f t="shared" si="7"/>
        <v>0</v>
      </c>
      <c r="V73" s="278"/>
      <c r="W73" s="333" t="str" cm="1">
        <f t="array" ref="W73">IF(ISBLANK(F73),"FALSE",IFERROR((VLOOKUP(TRIM(F73),TRIM(SCOEL!$B$12:$E$400),3,"FALSE")),"FALSE"))</f>
        <v>FALSE</v>
      </c>
      <c r="X73" s="287" t="str">
        <f t="shared" si="8"/>
        <v>Not Found</v>
      </c>
      <c r="Y73" s="283" t="b">
        <f t="shared" si="9"/>
        <v>0</v>
      </c>
      <c r="Z73" s="283" t="str">
        <f t="shared" si="10"/>
        <v>geen H411</v>
      </c>
      <c r="AA73" s="269" t="b">
        <f>IF(ISNUMBER(MATCH(F73,'ECHA POP'!D:D,0)),TRUE,FALSE)</f>
        <v>0</v>
      </c>
      <c r="AB73" s="269" t="b">
        <f>IF(ISNUMBER(MATCH(F73,'ECHA candidate SVHC'!D:D,0)),TRUE,FALSE)</f>
        <v>0</v>
      </c>
      <c r="AC73" s="269" t="b">
        <f>IF(ISNUMBER(MATCH(F73,'ECHA PBT'!D:D,0)),TRUE,FALSE)</f>
        <v>0</v>
      </c>
      <c r="AD73" s="270" t="b" cm="1">
        <f t="array" ref="AD73">IF(ISNUMBER(MATCH(F73, _xlfn._xlws.FILTER('ECHA biocidal AS'!C:C, 'ECHA biocidal AS'!H:H="true"), 0)), "yes", FALSE)</f>
        <v>0</v>
      </c>
      <c r="AE73" s="269" t="b">
        <f>IF(AND(AD73=FALSE,(ISNUMBER(MATCH(F73,'ECHA biocidal AS'!C:C,0)))),TRUE,FALSE)</f>
        <v>0</v>
      </c>
      <c r="AF73" s="270" t="b" cm="1">
        <f t="array" ref="AF73">IF(ISNUMBER(MATCH(F73, _xlfn._xlws.FILTER('ECHA biocidal AS'!C:C, 'ECHA biocidal AS'!M:M="Approved"), 0)), TRUE, FALSE)</f>
        <v>0</v>
      </c>
      <c r="AG73" s="281"/>
      <c r="AH73" s="269" t="b">
        <f>IF(ISNUMBER(MATCH(F73,'EQS WFD'!D:D,0)),TRUE,FALSE)</f>
        <v>0</v>
      </c>
      <c r="AI73" s="281"/>
      <c r="AJ73" s="269" t="b">
        <f>IF(ISNUMBER(MATCH(F73,'SoC_Ctgb 20181010'!C:C,0)),TRUE,FALSE)</f>
        <v>0</v>
      </c>
      <c r="AK73" s="282"/>
    </row>
    <row r="74" spans="4:37" ht="16" x14ac:dyDescent="0.15">
      <c r="D74" s="304"/>
      <c r="E74" s="304"/>
      <c r="F74" s="305"/>
      <c r="K74" s="249"/>
      <c r="L74" s="250"/>
      <c r="M74" s="291" t="str">
        <f t="shared" si="14"/>
        <v>Not Found</v>
      </c>
      <c r="N74" s="283" t="b">
        <f t="shared" si="12"/>
        <v>0</v>
      </c>
      <c r="O74" s="296"/>
      <c r="P74" s="296" t="b">
        <f t="shared" ref="P74:P125" si="15">AD74</f>
        <v>0</v>
      </c>
      <c r="Q74" s="296" t="b">
        <f t="shared" ref="Q74:Q125" si="16">AE74</f>
        <v>0</v>
      </c>
      <c r="R74" s="284" t="b">
        <f t="shared" ref="R74:R125" si="17">AF74</f>
        <v>0</v>
      </c>
      <c r="S74" s="278"/>
      <c r="T74" s="284" t="b">
        <f t="shared" si="13"/>
        <v>0</v>
      </c>
      <c r="U74" s="284" t="b">
        <f t="shared" ref="U74:U113" si="18">AD74</f>
        <v>0</v>
      </c>
      <c r="V74" s="278"/>
      <c r="W74" s="333" t="str" cm="1">
        <f t="array" ref="W74">IF(ISBLANK(F74),"FALSE",IFERROR((VLOOKUP(TRIM(F74),TRIM(SCOEL!$B$12:$E$400),3,"FALSE")),"FALSE"))</f>
        <v>FALSE</v>
      </c>
      <c r="X74" s="287" t="str">
        <f t="shared" ref="X74:X125" si="19">IF(COUNTIF(Z74:AI74,TRUE)&gt;0,TRUE,"Not Found")</f>
        <v>Not Found</v>
      </c>
      <c r="Y74" s="283" t="b">
        <f t="shared" ref="Y74:Y125" si="20">IF(AND((COUNTIF($E$4,"*H4*")),(COUNTIF(K74,"*H4*"))),TRUE,FALSE)</f>
        <v>0</v>
      </c>
      <c r="Z74" s="283" t="str">
        <f t="shared" si="10"/>
        <v>geen H411</v>
      </c>
      <c r="AA74" s="269" t="b">
        <f>IF(ISNUMBER(MATCH(F74,'ECHA POP'!D:D,0)),TRUE,FALSE)</f>
        <v>0</v>
      </c>
      <c r="AB74" s="269" t="b">
        <f>IF(ISNUMBER(MATCH(F74,'ECHA candidate SVHC'!D:D,0)),TRUE,FALSE)</f>
        <v>0</v>
      </c>
      <c r="AC74" s="269" t="b">
        <f>IF(ISNUMBER(MATCH(F74,'ECHA PBT'!D:D,0)),TRUE,FALSE)</f>
        <v>0</v>
      </c>
      <c r="AD74" s="270" t="b" cm="1">
        <f t="array" ref="AD74">IF(ISNUMBER(MATCH(F74, _xlfn._xlws.FILTER('ECHA biocidal AS'!C:C, 'ECHA biocidal AS'!H:H="true"), 0)), "yes", FALSE)</f>
        <v>0</v>
      </c>
      <c r="AE74" s="269" t="b">
        <f>IF(AND(AD74=FALSE,(ISNUMBER(MATCH(F74,'ECHA biocidal AS'!C:C,0)))),TRUE,FALSE)</f>
        <v>0</v>
      </c>
      <c r="AF74" s="270" t="b" cm="1">
        <f t="array" ref="AF74">IF(ISNUMBER(MATCH(F74, _xlfn._xlws.FILTER('ECHA biocidal AS'!C:C, 'ECHA biocidal AS'!M:M="Approved"), 0)), TRUE, FALSE)</f>
        <v>0</v>
      </c>
      <c r="AG74" s="281"/>
      <c r="AH74" s="269" t="b">
        <f>IF(ISNUMBER(MATCH(F74,'EQS WFD'!D:D,0)),TRUE,FALSE)</f>
        <v>0</v>
      </c>
      <c r="AI74" s="281"/>
      <c r="AJ74" s="269" t="b">
        <f>IF(ISNUMBER(MATCH(F74,'SoC_Ctgb 20181010'!C:C,0)),TRUE,FALSE)</f>
        <v>0</v>
      </c>
      <c r="AK74" s="282"/>
    </row>
    <row r="75" spans="4:37" ht="16" x14ac:dyDescent="0.15">
      <c r="D75" s="304"/>
      <c r="E75" s="304"/>
      <c r="F75" s="305"/>
      <c r="K75" s="249"/>
      <c r="L75" s="250"/>
      <c r="M75" s="291" t="str">
        <f t="shared" si="14"/>
        <v>Not Found</v>
      </c>
      <c r="N75" s="283" t="b">
        <f t="shared" si="12"/>
        <v>0</v>
      </c>
      <c r="O75" s="296"/>
      <c r="P75" s="296" t="b">
        <f t="shared" si="15"/>
        <v>0</v>
      </c>
      <c r="Q75" s="296" t="b">
        <f t="shared" si="16"/>
        <v>0</v>
      </c>
      <c r="R75" s="284" t="b">
        <f t="shared" si="17"/>
        <v>0</v>
      </c>
      <c r="S75" s="278"/>
      <c r="T75" s="284" t="b">
        <f t="shared" si="13"/>
        <v>0</v>
      </c>
      <c r="U75" s="284" t="b">
        <f t="shared" si="18"/>
        <v>0</v>
      </c>
      <c r="V75" s="278"/>
      <c r="W75" s="333" t="str" cm="1">
        <f t="array" ref="W75">IF(ISBLANK(F75),"FALSE",IFERROR((VLOOKUP(TRIM(F75),TRIM(SCOEL!$B$12:$E$400),3,"FALSE")),"FALSE"))</f>
        <v>FALSE</v>
      </c>
      <c r="X75" s="287" t="str">
        <f t="shared" si="19"/>
        <v>Not Found</v>
      </c>
      <c r="Y75" s="283" t="b">
        <f t="shared" si="20"/>
        <v>0</v>
      </c>
      <c r="Z75" s="283" t="str">
        <f t="shared" si="10"/>
        <v>geen H411</v>
      </c>
      <c r="AA75" s="269" t="b">
        <f>IF(ISNUMBER(MATCH(F75,'ECHA POP'!D:D,0)),TRUE,FALSE)</f>
        <v>0</v>
      </c>
      <c r="AB75" s="269" t="b">
        <f>IF(ISNUMBER(MATCH(F75,'ECHA candidate SVHC'!D:D,0)),TRUE,FALSE)</f>
        <v>0</v>
      </c>
      <c r="AC75" s="269" t="b">
        <f>IF(ISNUMBER(MATCH(F75,'ECHA PBT'!D:D,0)),TRUE,FALSE)</f>
        <v>0</v>
      </c>
      <c r="AD75" s="270" t="b" cm="1">
        <f t="array" ref="AD75">IF(ISNUMBER(MATCH(F75, _xlfn._xlws.FILTER('ECHA biocidal AS'!C:C, 'ECHA biocidal AS'!H:H="true"), 0)), "yes", FALSE)</f>
        <v>0</v>
      </c>
      <c r="AE75" s="269" t="b">
        <f>IF(AND(AD75=FALSE,(ISNUMBER(MATCH(F75,'ECHA biocidal AS'!C:C,0)))),TRUE,FALSE)</f>
        <v>0</v>
      </c>
      <c r="AF75" s="270" t="b" cm="1">
        <f t="array" ref="AF75">IF(ISNUMBER(MATCH(F75, _xlfn._xlws.FILTER('ECHA biocidal AS'!C:C, 'ECHA biocidal AS'!M:M="Approved"), 0)), TRUE, FALSE)</f>
        <v>0</v>
      </c>
      <c r="AG75" s="281"/>
      <c r="AH75" s="269" t="b">
        <f>IF(ISNUMBER(MATCH(F75,'EQS WFD'!D:D,0)),TRUE,FALSE)</f>
        <v>0</v>
      </c>
      <c r="AI75" s="281"/>
      <c r="AJ75" s="269" t="b">
        <f>IF(ISNUMBER(MATCH(F75,'SoC_Ctgb 20181010'!C:C,0)),TRUE,FALSE)</f>
        <v>0</v>
      </c>
      <c r="AK75" s="282"/>
    </row>
    <row r="76" spans="4:37" ht="16" x14ac:dyDescent="0.15">
      <c r="D76" s="304"/>
      <c r="E76" s="304"/>
      <c r="F76" s="305"/>
      <c r="K76" s="249"/>
      <c r="L76" s="250"/>
      <c r="M76" s="291" t="str">
        <f t="shared" si="14"/>
        <v>Not Found</v>
      </c>
      <c r="N76" s="283" t="b">
        <f t="shared" si="12"/>
        <v>0</v>
      </c>
      <c r="O76" s="296"/>
      <c r="P76" s="296" t="b">
        <f t="shared" si="15"/>
        <v>0</v>
      </c>
      <c r="Q76" s="296" t="b">
        <f t="shared" si="16"/>
        <v>0</v>
      </c>
      <c r="R76" s="284" t="b">
        <f t="shared" si="17"/>
        <v>0</v>
      </c>
      <c r="S76" s="278"/>
      <c r="T76" s="284" t="b">
        <f t="shared" si="13"/>
        <v>0</v>
      </c>
      <c r="U76" s="284" t="b">
        <f t="shared" si="18"/>
        <v>0</v>
      </c>
      <c r="V76" s="278"/>
      <c r="W76" s="333" t="str" cm="1">
        <f t="array" ref="W76">IF(ISBLANK(F76),"FALSE",IFERROR((VLOOKUP(TRIM(F76),TRIM(SCOEL!$B$12:$E$400),3,"FALSE")),"FALSE"))</f>
        <v>FALSE</v>
      </c>
      <c r="X76" s="287" t="str">
        <f t="shared" si="19"/>
        <v>Not Found</v>
      </c>
      <c r="Y76" s="283" t="b">
        <f t="shared" si="20"/>
        <v>0</v>
      </c>
      <c r="Z76" s="283" t="str">
        <f t="shared" si="10"/>
        <v>geen H411</v>
      </c>
      <c r="AA76" s="269" t="b">
        <f>IF(ISNUMBER(MATCH(F76,'ECHA POP'!D:D,0)),TRUE,FALSE)</f>
        <v>0</v>
      </c>
      <c r="AB76" s="269" t="b">
        <f>IF(ISNUMBER(MATCH(F76,'ECHA candidate SVHC'!D:D,0)),TRUE,FALSE)</f>
        <v>0</v>
      </c>
      <c r="AC76" s="269" t="b">
        <f>IF(ISNUMBER(MATCH(F76,'ECHA PBT'!D:D,0)),TRUE,FALSE)</f>
        <v>0</v>
      </c>
      <c r="AD76" s="270" t="b" cm="1">
        <f t="array" ref="AD76">IF(ISNUMBER(MATCH(F76, _xlfn._xlws.FILTER('ECHA biocidal AS'!C:C, 'ECHA biocidal AS'!H:H="true"), 0)), "yes", FALSE)</f>
        <v>0</v>
      </c>
      <c r="AE76" s="269" t="b">
        <f>IF(AND(AD76=FALSE,(ISNUMBER(MATCH(F76,'ECHA biocidal AS'!C:C,0)))),TRUE,FALSE)</f>
        <v>0</v>
      </c>
      <c r="AF76" s="270" t="b" cm="1">
        <f t="array" ref="AF76">IF(ISNUMBER(MATCH(F76, _xlfn._xlws.FILTER('ECHA biocidal AS'!C:C, 'ECHA biocidal AS'!M:M="Approved"), 0)), TRUE, FALSE)</f>
        <v>0</v>
      </c>
      <c r="AG76" s="281"/>
      <c r="AH76" s="269" t="b">
        <f>IF(ISNUMBER(MATCH(F76,'EQS WFD'!D:D,0)),TRUE,FALSE)</f>
        <v>0</v>
      </c>
      <c r="AI76" s="281"/>
      <c r="AJ76" s="269" t="b">
        <f>IF(ISNUMBER(MATCH(F76,'SoC_Ctgb 20181010'!C:C,0)),TRUE,FALSE)</f>
        <v>0</v>
      </c>
      <c r="AK76" s="282"/>
    </row>
    <row r="77" spans="4:37" ht="16" x14ac:dyDescent="0.15">
      <c r="D77" s="304"/>
      <c r="E77" s="304"/>
      <c r="F77" s="305"/>
      <c r="K77" s="249"/>
      <c r="L77" s="250"/>
      <c r="M77" s="291" t="str">
        <f t="shared" si="14"/>
        <v>Not Found</v>
      </c>
      <c r="N77" s="283" t="b">
        <f t="shared" si="12"/>
        <v>0</v>
      </c>
      <c r="O77" s="296"/>
      <c r="P77" s="296" t="b">
        <f t="shared" si="15"/>
        <v>0</v>
      </c>
      <c r="Q77" s="296" t="b">
        <f t="shared" si="16"/>
        <v>0</v>
      </c>
      <c r="R77" s="284" t="b">
        <f t="shared" si="17"/>
        <v>0</v>
      </c>
      <c r="S77" s="278"/>
      <c r="T77" s="284" t="b">
        <f t="shared" si="13"/>
        <v>0</v>
      </c>
      <c r="U77" s="284" t="b">
        <f t="shared" si="18"/>
        <v>0</v>
      </c>
      <c r="V77" s="278"/>
      <c r="W77" s="333" t="str" cm="1">
        <f t="array" ref="W77">IF(ISBLANK(F77),"FALSE",IFERROR((VLOOKUP(TRIM(F77),TRIM(SCOEL!$B$12:$E$400),3,"FALSE")),"FALSE"))</f>
        <v>FALSE</v>
      </c>
      <c r="X77" s="287" t="str">
        <f t="shared" si="19"/>
        <v>Not Found</v>
      </c>
      <c r="Y77" s="283" t="b">
        <f t="shared" si="20"/>
        <v>0</v>
      </c>
      <c r="Z77" s="283" t="str">
        <f t="shared" si="10"/>
        <v>geen H411</v>
      </c>
      <c r="AA77" s="269" t="b">
        <f>IF(ISNUMBER(MATCH(F77,'ECHA POP'!D:D,0)),TRUE,FALSE)</f>
        <v>0</v>
      </c>
      <c r="AB77" s="269" t="b">
        <f>IF(ISNUMBER(MATCH(F77,'ECHA candidate SVHC'!D:D,0)),TRUE,FALSE)</f>
        <v>0</v>
      </c>
      <c r="AC77" s="269" t="b">
        <f>IF(ISNUMBER(MATCH(F77,'ECHA PBT'!D:D,0)),TRUE,FALSE)</f>
        <v>0</v>
      </c>
      <c r="AD77" s="270" t="b" cm="1">
        <f t="array" ref="AD77">IF(ISNUMBER(MATCH(F77, _xlfn._xlws.FILTER('ECHA biocidal AS'!C:C, 'ECHA biocidal AS'!H:H="true"), 0)), "yes", FALSE)</f>
        <v>0</v>
      </c>
      <c r="AE77" s="269" t="b">
        <f>IF(AND(AD77=FALSE,(ISNUMBER(MATCH(F77,'ECHA biocidal AS'!C:C,0)))),TRUE,FALSE)</f>
        <v>0</v>
      </c>
      <c r="AF77" s="270" t="b" cm="1">
        <f t="array" ref="AF77">IF(ISNUMBER(MATCH(F77, _xlfn._xlws.FILTER('ECHA biocidal AS'!C:C, 'ECHA biocidal AS'!M:M="Approved"), 0)), TRUE, FALSE)</f>
        <v>0</v>
      </c>
      <c r="AG77" s="281"/>
      <c r="AH77" s="269" t="b">
        <f>IF(ISNUMBER(MATCH(F77,'EQS WFD'!D:D,0)),TRUE,FALSE)</f>
        <v>0</v>
      </c>
      <c r="AI77" s="281"/>
      <c r="AJ77" s="269" t="b">
        <f>IF(ISNUMBER(MATCH(F77,'SoC_Ctgb 20181010'!C:C,0)),TRUE,FALSE)</f>
        <v>0</v>
      </c>
      <c r="AK77" s="282"/>
    </row>
    <row r="78" spans="4:37" ht="16" x14ac:dyDescent="0.15">
      <c r="D78" s="304"/>
      <c r="E78" s="304"/>
      <c r="F78" s="305"/>
      <c r="K78" s="249"/>
      <c r="L78" s="250"/>
      <c r="M78" s="291" t="str">
        <f t="shared" si="14"/>
        <v>Not Found</v>
      </c>
      <c r="N78" s="283" t="b">
        <f t="shared" si="12"/>
        <v>0</v>
      </c>
      <c r="O78" s="296"/>
      <c r="P78" s="296" t="b">
        <f t="shared" si="15"/>
        <v>0</v>
      </c>
      <c r="Q78" s="296" t="b">
        <f t="shared" si="16"/>
        <v>0</v>
      </c>
      <c r="R78" s="284" t="b">
        <f t="shared" si="17"/>
        <v>0</v>
      </c>
      <c r="S78" s="278"/>
      <c r="T78" s="284" t="b">
        <f t="shared" si="13"/>
        <v>0</v>
      </c>
      <c r="U78" s="284" t="b">
        <f t="shared" si="18"/>
        <v>0</v>
      </c>
      <c r="V78" s="278"/>
      <c r="W78" s="333" t="str" cm="1">
        <f t="array" ref="W78">IF(ISBLANK(F78),"FALSE",IFERROR((VLOOKUP(TRIM(F78),TRIM(SCOEL!$B$12:$E$400),3,"FALSE")),"FALSE"))</f>
        <v>FALSE</v>
      </c>
      <c r="X78" s="287" t="str">
        <f t="shared" si="19"/>
        <v>Not Found</v>
      </c>
      <c r="Y78" s="283" t="b">
        <f t="shared" si="20"/>
        <v>0</v>
      </c>
      <c r="Z78" s="283" t="str">
        <f t="shared" si="10"/>
        <v>geen H411</v>
      </c>
      <c r="AA78" s="269" t="b">
        <f>IF(ISNUMBER(MATCH(F78,'ECHA POP'!D:D,0)),TRUE,FALSE)</f>
        <v>0</v>
      </c>
      <c r="AB78" s="269" t="b">
        <f>IF(ISNUMBER(MATCH(F78,'ECHA candidate SVHC'!D:D,0)),TRUE,FALSE)</f>
        <v>0</v>
      </c>
      <c r="AC78" s="269" t="b">
        <f>IF(ISNUMBER(MATCH(F78,'ECHA PBT'!D:D,0)),TRUE,FALSE)</f>
        <v>0</v>
      </c>
      <c r="AD78" s="270" t="b" cm="1">
        <f t="array" ref="AD78">IF(ISNUMBER(MATCH(F78, _xlfn._xlws.FILTER('ECHA biocidal AS'!C:C, 'ECHA biocidal AS'!H:H="true"), 0)), "yes", FALSE)</f>
        <v>0</v>
      </c>
      <c r="AE78" s="269" t="b">
        <f>IF(AND(AD78=FALSE,(ISNUMBER(MATCH(F78,'ECHA biocidal AS'!C:C,0)))),TRUE,FALSE)</f>
        <v>0</v>
      </c>
      <c r="AF78" s="270" t="b" cm="1">
        <f t="array" ref="AF78">IF(ISNUMBER(MATCH(F78, _xlfn._xlws.FILTER('ECHA biocidal AS'!C:C, 'ECHA biocidal AS'!M:M="Approved"), 0)), TRUE, FALSE)</f>
        <v>0</v>
      </c>
      <c r="AG78" s="281"/>
      <c r="AH78" s="269" t="b">
        <f>IF(ISNUMBER(MATCH(F78,'EQS WFD'!D:D,0)),TRUE,FALSE)</f>
        <v>0</v>
      </c>
      <c r="AI78" s="281"/>
      <c r="AJ78" s="269" t="b">
        <f>IF(ISNUMBER(MATCH(F78,'SoC_Ctgb 20181010'!C:C,0)),TRUE,FALSE)</f>
        <v>0</v>
      </c>
      <c r="AK78" s="282"/>
    </row>
    <row r="79" spans="4:37" ht="16" x14ac:dyDescent="0.15">
      <c r="D79" s="304"/>
      <c r="E79" s="304"/>
      <c r="F79" s="305"/>
      <c r="K79" s="249"/>
      <c r="L79" s="250"/>
      <c r="M79" s="291" t="str">
        <f t="shared" si="14"/>
        <v>Not Found</v>
      </c>
      <c r="N79" s="283" t="b">
        <f t="shared" si="12"/>
        <v>0</v>
      </c>
      <c r="O79" s="296"/>
      <c r="P79" s="296" t="b">
        <f t="shared" si="15"/>
        <v>0</v>
      </c>
      <c r="Q79" s="296" t="b">
        <f t="shared" si="16"/>
        <v>0</v>
      </c>
      <c r="R79" s="284" t="b">
        <f t="shared" si="17"/>
        <v>0</v>
      </c>
      <c r="S79" s="278"/>
      <c r="T79" s="284" t="b">
        <f t="shared" si="13"/>
        <v>0</v>
      </c>
      <c r="U79" s="284" t="b">
        <f t="shared" si="18"/>
        <v>0</v>
      </c>
      <c r="V79" s="278"/>
      <c r="W79" s="333" t="str" cm="1">
        <f t="array" ref="W79">IF(ISBLANK(F79),"FALSE",IFERROR((VLOOKUP(TRIM(F79),TRIM(SCOEL!$B$12:$E$400),3,"FALSE")),"FALSE"))</f>
        <v>FALSE</v>
      </c>
      <c r="X79" s="287" t="str">
        <f t="shared" si="19"/>
        <v>Not Found</v>
      </c>
      <c r="Y79" s="283" t="b">
        <f t="shared" si="20"/>
        <v>0</v>
      </c>
      <c r="Z79" s="283" t="str">
        <f t="shared" si="10"/>
        <v>geen H411</v>
      </c>
      <c r="AA79" s="269" t="b">
        <f>IF(ISNUMBER(MATCH(F79,'ECHA POP'!D:D,0)),TRUE,FALSE)</f>
        <v>0</v>
      </c>
      <c r="AB79" s="269" t="b">
        <f>IF(ISNUMBER(MATCH(F79,'ECHA candidate SVHC'!D:D,0)),TRUE,FALSE)</f>
        <v>0</v>
      </c>
      <c r="AC79" s="269" t="b">
        <f>IF(ISNUMBER(MATCH(F79,'ECHA PBT'!D:D,0)),TRUE,FALSE)</f>
        <v>0</v>
      </c>
      <c r="AD79" s="270" t="b" cm="1">
        <f t="array" ref="AD79">IF(ISNUMBER(MATCH(F79, _xlfn._xlws.FILTER('ECHA biocidal AS'!C:C, 'ECHA biocidal AS'!H:H="true"), 0)), "yes", FALSE)</f>
        <v>0</v>
      </c>
      <c r="AE79" s="269" t="b">
        <f>IF(AND(AD79=FALSE,(ISNUMBER(MATCH(F79,'ECHA biocidal AS'!C:C,0)))),TRUE,FALSE)</f>
        <v>0</v>
      </c>
      <c r="AF79" s="270" t="b" cm="1">
        <f t="array" ref="AF79">IF(ISNUMBER(MATCH(F79, _xlfn._xlws.FILTER('ECHA biocidal AS'!C:C, 'ECHA biocidal AS'!M:M="Approved"), 0)), TRUE, FALSE)</f>
        <v>0</v>
      </c>
      <c r="AG79" s="281"/>
      <c r="AH79" s="269" t="b">
        <f>IF(ISNUMBER(MATCH(F79,'EQS WFD'!D:D,0)),TRUE,FALSE)</f>
        <v>0</v>
      </c>
      <c r="AI79" s="281"/>
      <c r="AJ79" s="269" t="b">
        <f>IF(ISNUMBER(MATCH(F79,'SoC_Ctgb 20181010'!C:C,0)),TRUE,FALSE)</f>
        <v>0</v>
      </c>
      <c r="AK79" s="282"/>
    </row>
    <row r="80" spans="4:37" ht="16" x14ac:dyDescent="0.15">
      <c r="D80" s="304"/>
      <c r="E80" s="304"/>
      <c r="F80" s="305"/>
      <c r="K80" s="249"/>
      <c r="L80" s="250"/>
      <c r="M80" s="291" t="str">
        <f t="shared" si="14"/>
        <v>Not Found</v>
      </c>
      <c r="N80" s="283" t="b">
        <f t="shared" si="12"/>
        <v>0</v>
      </c>
      <c r="O80" s="296"/>
      <c r="P80" s="296" t="b">
        <f t="shared" si="15"/>
        <v>0</v>
      </c>
      <c r="Q80" s="296" t="b">
        <f t="shared" si="16"/>
        <v>0</v>
      </c>
      <c r="R80" s="284" t="b">
        <f t="shared" si="17"/>
        <v>0</v>
      </c>
      <c r="S80" s="278"/>
      <c r="T80" s="284" t="b">
        <f t="shared" si="13"/>
        <v>0</v>
      </c>
      <c r="U80" s="284" t="b">
        <f t="shared" si="18"/>
        <v>0</v>
      </c>
      <c r="V80" s="278"/>
      <c r="W80" s="333" t="str" cm="1">
        <f t="array" ref="W80">IF(ISBLANK(F80),"FALSE",IFERROR((VLOOKUP(TRIM(F80),TRIM(SCOEL!$B$12:$E$400),3,"FALSE")),"FALSE"))</f>
        <v>FALSE</v>
      </c>
      <c r="X80" s="287" t="str">
        <f t="shared" si="19"/>
        <v>Not Found</v>
      </c>
      <c r="Y80" s="283" t="b">
        <f t="shared" si="20"/>
        <v>0</v>
      </c>
      <c r="Z80" s="283" t="str">
        <f t="shared" ref="Z80:Z125" si="21">IF(COUNTIF(K80,"*H410*"),IF(J80*L80&gt;25,"Cat. 1","not classified"),IF(COUNTIF(K80,"*H411*"),IF(L80&gt;=25,"Cat. 2","not classified"),"geen H411"))</f>
        <v>geen H411</v>
      </c>
      <c r="AA80" s="269" t="b">
        <f>IF(ISNUMBER(MATCH(F80,'ECHA POP'!D:D,0)),TRUE,FALSE)</f>
        <v>0</v>
      </c>
      <c r="AB80" s="269" t="b">
        <f>IF(ISNUMBER(MATCH(F80,'ECHA candidate SVHC'!D:D,0)),TRUE,FALSE)</f>
        <v>0</v>
      </c>
      <c r="AC80" s="269" t="b">
        <f>IF(ISNUMBER(MATCH(F80,'ECHA PBT'!D:D,0)),TRUE,FALSE)</f>
        <v>0</v>
      </c>
      <c r="AD80" s="270" t="b" cm="1">
        <f t="array" ref="AD80">IF(ISNUMBER(MATCH(F80, _xlfn._xlws.FILTER('ECHA biocidal AS'!C:C, 'ECHA biocidal AS'!H:H="true"), 0)), "yes", FALSE)</f>
        <v>0</v>
      </c>
      <c r="AE80" s="269" t="b">
        <f>IF(AND(AD80=FALSE,(ISNUMBER(MATCH(F80,'ECHA biocidal AS'!C:C,0)))),TRUE,FALSE)</f>
        <v>0</v>
      </c>
      <c r="AF80" s="270" t="b" cm="1">
        <f t="array" ref="AF80">IF(ISNUMBER(MATCH(F80, _xlfn._xlws.FILTER('ECHA biocidal AS'!C:C, 'ECHA biocidal AS'!M:M="Approved"), 0)), TRUE, FALSE)</f>
        <v>0</v>
      </c>
      <c r="AG80" s="281"/>
      <c r="AH80" s="269" t="b">
        <f>IF(ISNUMBER(MATCH(F80,'EQS WFD'!D:D,0)),TRUE,FALSE)</f>
        <v>0</v>
      </c>
      <c r="AI80" s="281"/>
      <c r="AJ80" s="269" t="b">
        <f>IF(ISNUMBER(MATCH(F80,'SoC_Ctgb 20181010'!C:C,0)),TRUE,FALSE)</f>
        <v>0</v>
      </c>
      <c r="AK80" s="282"/>
    </row>
    <row r="81" spans="4:37" ht="16" x14ac:dyDescent="0.15">
      <c r="D81" s="304"/>
      <c r="E81" s="304"/>
      <c r="F81" s="305"/>
      <c r="K81" s="249"/>
      <c r="L81" s="250"/>
      <c r="M81" s="291" t="str">
        <f t="shared" si="14"/>
        <v>Not Found</v>
      </c>
      <c r="N81" s="283" t="b">
        <f t="shared" si="12"/>
        <v>0</v>
      </c>
      <c r="O81" s="296"/>
      <c r="P81" s="296" t="b">
        <f t="shared" si="15"/>
        <v>0</v>
      </c>
      <c r="Q81" s="296" t="b">
        <f t="shared" si="16"/>
        <v>0</v>
      </c>
      <c r="R81" s="284" t="b">
        <f t="shared" si="17"/>
        <v>0</v>
      </c>
      <c r="S81" s="278"/>
      <c r="T81" s="284" t="b">
        <f t="shared" si="13"/>
        <v>0</v>
      </c>
      <c r="U81" s="284" t="b">
        <f t="shared" si="18"/>
        <v>0</v>
      </c>
      <c r="V81" s="278"/>
      <c r="W81" s="333" t="str" cm="1">
        <f t="array" ref="W81">IF(ISBLANK(F81),"FALSE",IFERROR((VLOOKUP(TRIM(F81),TRIM(SCOEL!$B$12:$E$400),3,"FALSE")),"FALSE"))</f>
        <v>FALSE</v>
      </c>
      <c r="X81" s="287" t="str">
        <f t="shared" si="19"/>
        <v>Not Found</v>
      </c>
      <c r="Y81" s="283" t="b">
        <f t="shared" si="20"/>
        <v>0</v>
      </c>
      <c r="Z81" s="283" t="str">
        <f t="shared" si="21"/>
        <v>geen H411</v>
      </c>
      <c r="AA81" s="269" t="b">
        <f>IF(ISNUMBER(MATCH(F81,'ECHA POP'!D:D,0)),TRUE,FALSE)</f>
        <v>0</v>
      </c>
      <c r="AB81" s="269" t="b">
        <f>IF(ISNUMBER(MATCH(F81,'ECHA candidate SVHC'!D:D,0)),TRUE,FALSE)</f>
        <v>0</v>
      </c>
      <c r="AC81" s="269" t="b">
        <f>IF(ISNUMBER(MATCH(F81,'ECHA PBT'!D:D,0)),TRUE,FALSE)</f>
        <v>0</v>
      </c>
      <c r="AD81" s="270" t="b" cm="1">
        <f t="array" ref="AD81">IF(ISNUMBER(MATCH(F81, _xlfn._xlws.FILTER('ECHA biocidal AS'!C:C, 'ECHA biocidal AS'!H:H="true"), 0)), "yes", FALSE)</f>
        <v>0</v>
      </c>
      <c r="AE81" s="269" t="b">
        <f>IF(AND(AD81=FALSE,(ISNUMBER(MATCH(F81,'ECHA biocidal AS'!C:C,0)))),TRUE,FALSE)</f>
        <v>0</v>
      </c>
      <c r="AF81" s="270" t="b" cm="1">
        <f t="array" ref="AF81">IF(ISNUMBER(MATCH(F81, _xlfn._xlws.FILTER('ECHA biocidal AS'!C:C, 'ECHA biocidal AS'!M:M="Approved"), 0)), TRUE, FALSE)</f>
        <v>0</v>
      </c>
      <c r="AG81" s="281"/>
      <c r="AH81" s="269" t="b">
        <f>IF(ISNUMBER(MATCH(F81,'EQS WFD'!D:D,0)),TRUE,FALSE)</f>
        <v>0</v>
      </c>
      <c r="AI81" s="281"/>
      <c r="AJ81" s="269" t="b">
        <f>IF(ISNUMBER(MATCH(F81,'SoC_Ctgb 20181010'!C:C,0)),TRUE,FALSE)</f>
        <v>0</v>
      </c>
      <c r="AK81" s="282"/>
    </row>
    <row r="82" spans="4:37" ht="16" x14ac:dyDescent="0.15">
      <c r="D82" s="304"/>
      <c r="E82" s="304"/>
      <c r="F82" s="305"/>
      <c r="K82" s="249"/>
      <c r="L82" s="250"/>
      <c r="M82" s="291" t="str">
        <f t="shared" si="14"/>
        <v>Not Found</v>
      </c>
      <c r="N82" s="283" t="b">
        <f t="shared" si="12"/>
        <v>0</v>
      </c>
      <c r="O82" s="296"/>
      <c r="P82" s="296" t="b">
        <f t="shared" si="15"/>
        <v>0</v>
      </c>
      <c r="Q82" s="296" t="b">
        <f t="shared" si="16"/>
        <v>0</v>
      </c>
      <c r="R82" s="284" t="b">
        <f t="shared" si="17"/>
        <v>0</v>
      </c>
      <c r="S82" s="278"/>
      <c r="T82" s="284" t="b">
        <f t="shared" si="13"/>
        <v>0</v>
      </c>
      <c r="U82" s="284" t="b">
        <f t="shared" si="18"/>
        <v>0</v>
      </c>
      <c r="V82" s="278"/>
      <c r="W82" s="333" t="str" cm="1">
        <f t="array" ref="W82">IF(ISBLANK(F82),"FALSE",IFERROR((VLOOKUP(TRIM(F82),TRIM(SCOEL!$B$12:$E$400),3,"FALSE")),"FALSE"))</f>
        <v>FALSE</v>
      </c>
      <c r="X82" s="287" t="str">
        <f t="shared" si="19"/>
        <v>Not Found</v>
      </c>
      <c r="Y82" s="283" t="b">
        <f t="shared" si="20"/>
        <v>0</v>
      </c>
      <c r="Z82" s="283" t="str">
        <f t="shared" si="21"/>
        <v>geen H411</v>
      </c>
      <c r="AA82" s="269" t="b">
        <f>IF(ISNUMBER(MATCH(F82,'ECHA POP'!D:D,0)),TRUE,FALSE)</f>
        <v>0</v>
      </c>
      <c r="AB82" s="269" t="b">
        <f>IF(ISNUMBER(MATCH(F82,'ECHA candidate SVHC'!D:D,0)),TRUE,FALSE)</f>
        <v>0</v>
      </c>
      <c r="AC82" s="269" t="b">
        <f>IF(ISNUMBER(MATCH(F82,'ECHA PBT'!D:D,0)),TRUE,FALSE)</f>
        <v>0</v>
      </c>
      <c r="AD82" s="270" t="b" cm="1">
        <f t="array" ref="AD82">IF(ISNUMBER(MATCH(F82, _xlfn._xlws.FILTER('ECHA biocidal AS'!C:C, 'ECHA biocidal AS'!H:H="true"), 0)), "yes", FALSE)</f>
        <v>0</v>
      </c>
      <c r="AE82" s="269" t="b">
        <f>IF(AND(AD82=FALSE,(ISNUMBER(MATCH(F82,'ECHA biocidal AS'!C:C,0)))),TRUE,FALSE)</f>
        <v>0</v>
      </c>
      <c r="AF82" s="270" t="b" cm="1">
        <f t="array" ref="AF82">IF(ISNUMBER(MATCH(F82, _xlfn._xlws.FILTER('ECHA biocidal AS'!C:C, 'ECHA biocidal AS'!M:M="Approved"), 0)), TRUE, FALSE)</f>
        <v>0</v>
      </c>
      <c r="AG82" s="281"/>
      <c r="AH82" s="269" t="b">
        <f>IF(ISNUMBER(MATCH(F82,'EQS WFD'!D:D,0)),TRUE,FALSE)</f>
        <v>0</v>
      </c>
      <c r="AI82" s="281"/>
      <c r="AJ82" s="269" t="b">
        <f>IF(ISNUMBER(MATCH(F82,'SoC_Ctgb 20181010'!C:C,0)),TRUE,FALSE)</f>
        <v>0</v>
      </c>
      <c r="AK82" s="282"/>
    </row>
    <row r="83" spans="4:37" ht="16" x14ac:dyDescent="0.15">
      <c r="D83" s="304"/>
      <c r="E83" s="304"/>
      <c r="F83" s="305"/>
      <c r="K83" s="249"/>
      <c r="L83" s="250"/>
      <c r="M83" s="291" t="str">
        <f t="shared" si="14"/>
        <v>Not Found</v>
      </c>
      <c r="N83" s="283" t="b">
        <f t="shared" si="12"/>
        <v>0</v>
      </c>
      <c r="O83" s="296"/>
      <c r="P83" s="296" t="b">
        <f t="shared" si="15"/>
        <v>0</v>
      </c>
      <c r="Q83" s="296" t="b">
        <f t="shared" si="16"/>
        <v>0</v>
      </c>
      <c r="R83" s="284" t="b">
        <f t="shared" si="17"/>
        <v>0</v>
      </c>
      <c r="S83" s="278"/>
      <c r="T83" s="284" t="b">
        <f t="shared" si="13"/>
        <v>0</v>
      </c>
      <c r="U83" s="284" t="b">
        <f t="shared" si="18"/>
        <v>0</v>
      </c>
      <c r="V83" s="278"/>
      <c r="W83" s="333" t="str" cm="1">
        <f t="array" ref="W83">IF(ISBLANK(F83),"FALSE",IFERROR((VLOOKUP(TRIM(F83),TRIM(SCOEL!$B$12:$E$400),3,"FALSE")),"FALSE"))</f>
        <v>FALSE</v>
      </c>
      <c r="X83" s="287" t="str">
        <f t="shared" si="19"/>
        <v>Not Found</v>
      </c>
      <c r="Y83" s="283" t="b">
        <f t="shared" si="20"/>
        <v>0</v>
      </c>
      <c r="Z83" s="283" t="str">
        <f t="shared" si="21"/>
        <v>geen H411</v>
      </c>
      <c r="AA83" s="269" t="b">
        <f>IF(ISNUMBER(MATCH(F83,'ECHA POP'!D:D,0)),TRUE,FALSE)</f>
        <v>0</v>
      </c>
      <c r="AB83" s="269" t="b">
        <f>IF(ISNUMBER(MATCH(F83,'ECHA candidate SVHC'!D:D,0)),TRUE,FALSE)</f>
        <v>0</v>
      </c>
      <c r="AC83" s="269" t="b">
        <f>IF(ISNUMBER(MATCH(F83,'ECHA PBT'!D:D,0)),TRUE,FALSE)</f>
        <v>0</v>
      </c>
      <c r="AD83" s="270" t="b" cm="1">
        <f t="array" ref="AD83">IF(ISNUMBER(MATCH(F83, _xlfn._xlws.FILTER('ECHA biocidal AS'!C:C, 'ECHA biocidal AS'!H:H="true"), 0)), "yes", FALSE)</f>
        <v>0</v>
      </c>
      <c r="AE83" s="269" t="b">
        <f>IF(AND(AD83=FALSE,(ISNUMBER(MATCH(F83,'ECHA biocidal AS'!C:C,0)))),TRUE,FALSE)</f>
        <v>0</v>
      </c>
      <c r="AF83" s="270" t="b" cm="1">
        <f t="array" ref="AF83">IF(ISNUMBER(MATCH(F83, _xlfn._xlws.FILTER('ECHA biocidal AS'!C:C, 'ECHA biocidal AS'!M:M="Approved"), 0)), TRUE, FALSE)</f>
        <v>0</v>
      </c>
      <c r="AG83" s="281"/>
      <c r="AH83" s="269" t="b">
        <f>IF(ISNUMBER(MATCH(F83,'EQS WFD'!D:D,0)),TRUE,FALSE)</f>
        <v>0</v>
      </c>
      <c r="AI83" s="281"/>
      <c r="AJ83" s="269" t="b">
        <f>IF(ISNUMBER(MATCH(F83,'SoC_Ctgb 20181010'!C:C,0)),TRUE,FALSE)</f>
        <v>0</v>
      </c>
      <c r="AK83" s="282"/>
    </row>
    <row r="84" spans="4:37" ht="16" x14ac:dyDescent="0.15">
      <c r="D84" s="304"/>
      <c r="E84" s="304"/>
      <c r="F84" s="305"/>
      <c r="K84" s="249"/>
      <c r="L84" s="250"/>
      <c r="M84" s="291" t="str">
        <f t="shared" si="14"/>
        <v>Not Found</v>
      </c>
      <c r="N84" s="283" t="b">
        <f t="shared" si="12"/>
        <v>0</v>
      </c>
      <c r="O84" s="296"/>
      <c r="P84" s="296" t="b">
        <f t="shared" si="15"/>
        <v>0</v>
      </c>
      <c r="Q84" s="296" t="b">
        <f t="shared" si="16"/>
        <v>0</v>
      </c>
      <c r="R84" s="284" t="b">
        <f t="shared" si="17"/>
        <v>0</v>
      </c>
      <c r="S84" s="278"/>
      <c r="T84" s="284" t="b">
        <f t="shared" si="13"/>
        <v>0</v>
      </c>
      <c r="U84" s="284" t="b">
        <f t="shared" si="18"/>
        <v>0</v>
      </c>
      <c r="V84" s="278"/>
      <c r="W84" s="333" t="str" cm="1">
        <f t="array" ref="W84">IF(ISBLANK(F84),"FALSE",IFERROR((VLOOKUP(TRIM(F84),TRIM(SCOEL!$B$12:$E$400),3,"FALSE")),"FALSE"))</f>
        <v>FALSE</v>
      </c>
      <c r="X84" s="287" t="str">
        <f t="shared" si="19"/>
        <v>Not Found</v>
      </c>
      <c r="Y84" s="283" t="b">
        <f t="shared" si="20"/>
        <v>0</v>
      </c>
      <c r="Z84" s="283" t="str">
        <f t="shared" si="21"/>
        <v>geen H411</v>
      </c>
      <c r="AA84" s="269" t="b">
        <f>IF(ISNUMBER(MATCH(F84,'ECHA POP'!D:D,0)),TRUE,FALSE)</f>
        <v>0</v>
      </c>
      <c r="AB84" s="269" t="b">
        <f>IF(ISNUMBER(MATCH(F84,'ECHA candidate SVHC'!D:D,0)),TRUE,FALSE)</f>
        <v>0</v>
      </c>
      <c r="AC84" s="269" t="b">
        <f>IF(ISNUMBER(MATCH(F84,'ECHA PBT'!D:D,0)),TRUE,FALSE)</f>
        <v>0</v>
      </c>
      <c r="AD84" s="270" t="b" cm="1">
        <f t="array" ref="AD84">IF(ISNUMBER(MATCH(F84, _xlfn._xlws.FILTER('ECHA biocidal AS'!C:C, 'ECHA biocidal AS'!H:H="true"), 0)), "yes", FALSE)</f>
        <v>0</v>
      </c>
      <c r="AE84" s="269" t="b">
        <f>IF(AND(AD84=FALSE,(ISNUMBER(MATCH(F84,'ECHA biocidal AS'!C:C,0)))),TRUE,FALSE)</f>
        <v>0</v>
      </c>
      <c r="AF84" s="270" t="b" cm="1">
        <f t="array" ref="AF84">IF(ISNUMBER(MATCH(F84, _xlfn._xlws.FILTER('ECHA biocidal AS'!C:C, 'ECHA biocidal AS'!M:M="Approved"), 0)), TRUE, FALSE)</f>
        <v>0</v>
      </c>
      <c r="AG84" s="281"/>
      <c r="AH84" s="269" t="b">
        <f>IF(ISNUMBER(MATCH(F84,'EQS WFD'!D:D,0)),TRUE,FALSE)</f>
        <v>0</v>
      </c>
      <c r="AI84" s="281"/>
      <c r="AJ84" s="269" t="b">
        <f>IF(ISNUMBER(MATCH(F84,'SoC_Ctgb 20181010'!C:C,0)),TRUE,FALSE)</f>
        <v>0</v>
      </c>
      <c r="AK84" s="282"/>
    </row>
    <row r="85" spans="4:37" ht="16" x14ac:dyDescent="0.15">
      <c r="D85" s="304"/>
      <c r="E85" s="304"/>
      <c r="F85" s="305"/>
      <c r="K85" s="249"/>
      <c r="L85" s="250"/>
      <c r="M85" s="291" t="str">
        <f t="shared" si="14"/>
        <v>Not Found</v>
      </c>
      <c r="N85" s="283" t="b">
        <f t="shared" si="12"/>
        <v>0</v>
      </c>
      <c r="O85" s="296"/>
      <c r="P85" s="296" t="b">
        <f t="shared" si="15"/>
        <v>0</v>
      </c>
      <c r="Q85" s="296" t="b">
        <f t="shared" si="16"/>
        <v>0</v>
      </c>
      <c r="R85" s="284" t="b">
        <f t="shared" si="17"/>
        <v>0</v>
      </c>
      <c r="S85" s="278"/>
      <c r="T85" s="284" t="b">
        <f t="shared" si="13"/>
        <v>0</v>
      </c>
      <c r="U85" s="284" t="b">
        <f t="shared" si="18"/>
        <v>0</v>
      </c>
      <c r="V85" s="278"/>
      <c r="W85" s="333" t="str" cm="1">
        <f t="array" ref="W85">IF(ISBLANK(F85),"FALSE",IFERROR((VLOOKUP(TRIM(F85),TRIM(SCOEL!$B$12:$E$400),3,"FALSE")),"FALSE"))</f>
        <v>FALSE</v>
      </c>
      <c r="X85" s="287" t="str">
        <f t="shared" si="19"/>
        <v>Not Found</v>
      </c>
      <c r="Y85" s="283" t="b">
        <f t="shared" si="20"/>
        <v>0</v>
      </c>
      <c r="Z85" s="283" t="str">
        <f t="shared" si="21"/>
        <v>geen H411</v>
      </c>
      <c r="AA85" s="269" t="b">
        <f>IF(ISNUMBER(MATCH(F85,'ECHA POP'!D:D,0)),TRUE,FALSE)</f>
        <v>0</v>
      </c>
      <c r="AB85" s="269" t="b">
        <f>IF(ISNUMBER(MATCH(F85,'ECHA candidate SVHC'!D:D,0)),TRUE,FALSE)</f>
        <v>0</v>
      </c>
      <c r="AC85" s="269" t="b">
        <f>IF(ISNUMBER(MATCH(F85,'ECHA PBT'!D:D,0)),TRUE,FALSE)</f>
        <v>0</v>
      </c>
      <c r="AD85" s="270" t="b" cm="1">
        <f t="array" ref="AD85">IF(ISNUMBER(MATCH(F85, _xlfn._xlws.FILTER('ECHA biocidal AS'!C:C, 'ECHA biocidal AS'!H:H="true"), 0)), "yes", FALSE)</f>
        <v>0</v>
      </c>
      <c r="AE85" s="269" t="b">
        <f>IF(AND(AD85=FALSE,(ISNUMBER(MATCH(F85,'ECHA biocidal AS'!C:C,0)))),TRUE,FALSE)</f>
        <v>0</v>
      </c>
      <c r="AF85" s="270" t="b" cm="1">
        <f t="array" ref="AF85">IF(ISNUMBER(MATCH(F85, _xlfn._xlws.FILTER('ECHA biocidal AS'!C:C, 'ECHA biocidal AS'!M:M="Approved"), 0)), TRUE, FALSE)</f>
        <v>0</v>
      </c>
      <c r="AG85" s="281"/>
      <c r="AH85" s="269" t="b">
        <f>IF(ISNUMBER(MATCH(F85,'EQS WFD'!D:D,0)),TRUE,FALSE)</f>
        <v>0</v>
      </c>
      <c r="AI85" s="281"/>
      <c r="AJ85" s="269" t="b">
        <f>IF(ISNUMBER(MATCH(F85,'SoC_Ctgb 20181010'!C:C,0)),TRUE,FALSE)</f>
        <v>0</v>
      </c>
      <c r="AK85" s="282"/>
    </row>
    <row r="86" spans="4:37" ht="16" x14ac:dyDescent="0.15">
      <c r="D86" s="304"/>
      <c r="E86" s="304"/>
      <c r="F86" s="305"/>
      <c r="K86" s="249"/>
      <c r="L86" s="250"/>
      <c r="M86" s="291" t="str">
        <f t="shared" si="14"/>
        <v>Not Found</v>
      </c>
      <c r="N86" s="283" t="b">
        <f t="shared" si="12"/>
        <v>0</v>
      </c>
      <c r="O86" s="296"/>
      <c r="P86" s="296" t="b">
        <f t="shared" si="15"/>
        <v>0</v>
      </c>
      <c r="Q86" s="296" t="b">
        <f t="shared" si="16"/>
        <v>0</v>
      </c>
      <c r="R86" s="284" t="b">
        <f t="shared" si="17"/>
        <v>0</v>
      </c>
      <c r="S86" s="278"/>
      <c r="T86" s="284" t="b">
        <f t="shared" si="13"/>
        <v>0</v>
      </c>
      <c r="U86" s="284" t="b">
        <f t="shared" si="18"/>
        <v>0</v>
      </c>
      <c r="V86" s="278"/>
      <c r="W86" s="333" t="str" cm="1">
        <f t="array" ref="W86">IF(ISBLANK(F86),"FALSE",IFERROR((VLOOKUP(TRIM(F86),TRIM(SCOEL!$B$12:$E$400),3,"FALSE")),"FALSE"))</f>
        <v>FALSE</v>
      </c>
      <c r="X86" s="287" t="str">
        <f t="shared" si="19"/>
        <v>Not Found</v>
      </c>
      <c r="Y86" s="283" t="b">
        <f t="shared" si="20"/>
        <v>0</v>
      </c>
      <c r="Z86" s="283" t="str">
        <f t="shared" si="21"/>
        <v>geen H411</v>
      </c>
      <c r="AA86" s="269" t="b">
        <f>IF(ISNUMBER(MATCH(F86,'ECHA POP'!D:D,0)),TRUE,FALSE)</f>
        <v>0</v>
      </c>
      <c r="AB86" s="269" t="b">
        <f>IF(ISNUMBER(MATCH(F86,'ECHA candidate SVHC'!D:D,0)),TRUE,FALSE)</f>
        <v>0</v>
      </c>
      <c r="AC86" s="269" t="b">
        <f>IF(ISNUMBER(MATCH(F86,'ECHA PBT'!D:D,0)),TRUE,FALSE)</f>
        <v>0</v>
      </c>
      <c r="AD86" s="270" t="b" cm="1">
        <f t="array" ref="AD86">IF(ISNUMBER(MATCH(F86, _xlfn._xlws.FILTER('ECHA biocidal AS'!C:C, 'ECHA biocidal AS'!H:H="true"), 0)), "yes", FALSE)</f>
        <v>0</v>
      </c>
      <c r="AE86" s="269" t="b">
        <f>IF(AND(AD86=FALSE,(ISNUMBER(MATCH(F86,'ECHA biocidal AS'!C:C,0)))),TRUE,FALSE)</f>
        <v>0</v>
      </c>
      <c r="AF86" s="270" t="b" cm="1">
        <f t="array" ref="AF86">IF(ISNUMBER(MATCH(F86, _xlfn._xlws.FILTER('ECHA biocidal AS'!C:C, 'ECHA biocidal AS'!M:M="Approved"), 0)), TRUE, FALSE)</f>
        <v>0</v>
      </c>
      <c r="AG86" s="281"/>
      <c r="AH86" s="269" t="b">
        <f>IF(ISNUMBER(MATCH(F86,'EQS WFD'!D:D,0)),TRUE,FALSE)</f>
        <v>0</v>
      </c>
      <c r="AI86" s="281"/>
      <c r="AJ86" s="269" t="b">
        <f>IF(ISNUMBER(MATCH(F86,'SoC_Ctgb 20181010'!C:C,0)),TRUE,FALSE)</f>
        <v>0</v>
      </c>
      <c r="AK86" s="282"/>
    </row>
    <row r="87" spans="4:37" ht="16" x14ac:dyDescent="0.15">
      <c r="D87" s="304"/>
      <c r="E87" s="304"/>
      <c r="F87" s="305"/>
      <c r="K87" s="249"/>
      <c r="L87" s="250"/>
      <c r="M87" s="291" t="str">
        <f t="shared" si="14"/>
        <v>Not Found</v>
      </c>
      <c r="N87" s="283" t="b">
        <f t="shared" si="12"/>
        <v>0</v>
      </c>
      <c r="O87" s="296"/>
      <c r="P87" s="296" t="b">
        <f t="shared" si="15"/>
        <v>0</v>
      </c>
      <c r="Q87" s="296" t="b">
        <f t="shared" si="16"/>
        <v>0</v>
      </c>
      <c r="R87" s="284" t="b">
        <f t="shared" si="17"/>
        <v>0</v>
      </c>
      <c r="S87" s="278"/>
      <c r="T87" s="284" t="b">
        <f t="shared" si="13"/>
        <v>0</v>
      </c>
      <c r="U87" s="284" t="b">
        <f t="shared" si="18"/>
        <v>0</v>
      </c>
      <c r="V87" s="278"/>
      <c r="W87" s="333" t="str" cm="1">
        <f t="array" ref="W87">IF(ISBLANK(F87),"FALSE",IFERROR((VLOOKUP(TRIM(F87),TRIM(SCOEL!$B$12:$E$400),3,"FALSE")),"FALSE"))</f>
        <v>FALSE</v>
      </c>
      <c r="X87" s="287" t="str">
        <f t="shared" si="19"/>
        <v>Not Found</v>
      </c>
      <c r="Y87" s="283" t="b">
        <f t="shared" si="20"/>
        <v>0</v>
      </c>
      <c r="Z87" s="283" t="str">
        <f t="shared" si="21"/>
        <v>geen H411</v>
      </c>
      <c r="AA87" s="269" t="b">
        <f>IF(ISNUMBER(MATCH(F87,'ECHA POP'!D:D,0)),TRUE,FALSE)</f>
        <v>0</v>
      </c>
      <c r="AB87" s="269" t="b">
        <f>IF(ISNUMBER(MATCH(F87,'ECHA candidate SVHC'!D:D,0)),TRUE,FALSE)</f>
        <v>0</v>
      </c>
      <c r="AC87" s="269" t="b">
        <f>IF(ISNUMBER(MATCH(F87,'ECHA PBT'!D:D,0)),TRUE,FALSE)</f>
        <v>0</v>
      </c>
      <c r="AD87" s="270" t="b" cm="1">
        <f t="array" ref="AD87">IF(ISNUMBER(MATCH(F87, _xlfn._xlws.FILTER('ECHA biocidal AS'!C:C, 'ECHA biocidal AS'!H:H="true"), 0)), "yes", FALSE)</f>
        <v>0</v>
      </c>
      <c r="AE87" s="269" t="b">
        <f>IF(AND(AD87=FALSE,(ISNUMBER(MATCH(F87,'ECHA biocidal AS'!C:C,0)))),TRUE,FALSE)</f>
        <v>0</v>
      </c>
      <c r="AF87" s="270" t="b" cm="1">
        <f t="array" ref="AF87">IF(ISNUMBER(MATCH(F87, _xlfn._xlws.FILTER('ECHA biocidal AS'!C:C, 'ECHA biocidal AS'!M:M="Approved"), 0)), TRUE, FALSE)</f>
        <v>0</v>
      </c>
      <c r="AG87" s="281"/>
      <c r="AH87" s="269" t="b">
        <f>IF(ISNUMBER(MATCH(F87,'EQS WFD'!D:D,0)),TRUE,FALSE)</f>
        <v>0</v>
      </c>
      <c r="AI87" s="281"/>
      <c r="AJ87" s="269" t="b">
        <f>IF(ISNUMBER(MATCH(F87,'SoC_Ctgb 20181010'!C:C,0)),TRUE,FALSE)</f>
        <v>0</v>
      </c>
      <c r="AK87" s="282"/>
    </row>
    <row r="88" spans="4:37" ht="16" x14ac:dyDescent="0.15">
      <c r="D88" s="304"/>
      <c r="E88" s="304"/>
      <c r="F88" s="305"/>
      <c r="K88" s="249"/>
      <c r="L88" s="250"/>
      <c r="M88" s="291" t="str">
        <f t="shared" si="14"/>
        <v>Not Found</v>
      </c>
      <c r="N88" s="283" t="b">
        <f t="shared" si="12"/>
        <v>0</v>
      </c>
      <c r="O88" s="296"/>
      <c r="P88" s="296" t="b">
        <f t="shared" si="15"/>
        <v>0</v>
      </c>
      <c r="Q88" s="296" t="b">
        <f t="shared" si="16"/>
        <v>0</v>
      </c>
      <c r="R88" s="284" t="b">
        <f t="shared" si="17"/>
        <v>0</v>
      </c>
      <c r="S88" s="278"/>
      <c r="T88" s="284" t="b">
        <f t="shared" si="13"/>
        <v>0</v>
      </c>
      <c r="U88" s="284" t="b">
        <f t="shared" si="18"/>
        <v>0</v>
      </c>
      <c r="V88" s="278"/>
      <c r="W88" s="333" t="str" cm="1">
        <f t="array" ref="W88">IF(ISBLANK(F88),"FALSE",IFERROR((VLOOKUP(TRIM(F88),TRIM(SCOEL!$B$12:$E$400),3,"FALSE")),"FALSE"))</f>
        <v>FALSE</v>
      </c>
      <c r="X88" s="287" t="str">
        <f t="shared" si="19"/>
        <v>Not Found</v>
      </c>
      <c r="Y88" s="283" t="b">
        <f t="shared" si="20"/>
        <v>0</v>
      </c>
      <c r="Z88" s="283" t="str">
        <f t="shared" si="21"/>
        <v>geen H411</v>
      </c>
      <c r="AA88" s="269" t="b">
        <f>IF(ISNUMBER(MATCH(F88,'ECHA POP'!D:D,0)),TRUE,FALSE)</f>
        <v>0</v>
      </c>
      <c r="AB88" s="269" t="b">
        <f>IF(ISNUMBER(MATCH(F88,'ECHA candidate SVHC'!D:D,0)),TRUE,FALSE)</f>
        <v>0</v>
      </c>
      <c r="AC88" s="269" t="b">
        <f>IF(ISNUMBER(MATCH(F88,'ECHA PBT'!D:D,0)),TRUE,FALSE)</f>
        <v>0</v>
      </c>
      <c r="AD88" s="270" t="b" cm="1">
        <f t="array" ref="AD88">IF(ISNUMBER(MATCH(F88, _xlfn._xlws.FILTER('ECHA biocidal AS'!C:C, 'ECHA biocidal AS'!H:H="true"), 0)), "yes", FALSE)</f>
        <v>0</v>
      </c>
      <c r="AE88" s="269" t="b">
        <f>IF(AND(AD88=FALSE,(ISNUMBER(MATCH(F88,'ECHA biocidal AS'!C:C,0)))),TRUE,FALSE)</f>
        <v>0</v>
      </c>
      <c r="AF88" s="270" t="b" cm="1">
        <f t="array" ref="AF88">IF(ISNUMBER(MATCH(F88, _xlfn._xlws.FILTER('ECHA biocidal AS'!C:C, 'ECHA biocidal AS'!M:M="Approved"), 0)), TRUE, FALSE)</f>
        <v>0</v>
      </c>
      <c r="AG88" s="281"/>
      <c r="AH88" s="269" t="b">
        <f>IF(ISNUMBER(MATCH(F88,'EQS WFD'!D:D,0)),TRUE,FALSE)</f>
        <v>0</v>
      </c>
      <c r="AI88" s="281"/>
      <c r="AJ88" s="269" t="b">
        <f>IF(ISNUMBER(MATCH(F88,'SoC_Ctgb 20181010'!C:C,0)),TRUE,FALSE)</f>
        <v>0</v>
      </c>
      <c r="AK88" s="282"/>
    </row>
    <row r="89" spans="4:37" ht="16" x14ac:dyDescent="0.15">
      <c r="D89" s="304"/>
      <c r="E89" s="304"/>
      <c r="F89" s="305"/>
      <c r="K89" s="249"/>
      <c r="L89" s="250"/>
      <c r="M89" s="291" t="str">
        <f t="shared" si="14"/>
        <v>Not Found</v>
      </c>
      <c r="N89" s="283" t="b">
        <f t="shared" si="12"/>
        <v>0</v>
      </c>
      <c r="O89" s="296"/>
      <c r="P89" s="296" t="b">
        <f t="shared" si="15"/>
        <v>0</v>
      </c>
      <c r="Q89" s="296" t="b">
        <f t="shared" si="16"/>
        <v>0</v>
      </c>
      <c r="R89" s="284" t="b">
        <f t="shared" si="17"/>
        <v>0</v>
      </c>
      <c r="S89" s="278"/>
      <c r="T89" s="284" t="b">
        <f t="shared" si="13"/>
        <v>0</v>
      </c>
      <c r="U89" s="284" t="b">
        <f t="shared" si="18"/>
        <v>0</v>
      </c>
      <c r="V89" s="278"/>
      <c r="W89" s="333" t="str" cm="1">
        <f t="array" ref="W89">IF(ISBLANK(F89),"FALSE",IFERROR((VLOOKUP(TRIM(F89),TRIM(SCOEL!$B$12:$E$400),3,"FALSE")),"FALSE"))</f>
        <v>FALSE</v>
      </c>
      <c r="X89" s="287" t="str">
        <f t="shared" si="19"/>
        <v>Not Found</v>
      </c>
      <c r="Y89" s="283" t="b">
        <f t="shared" si="20"/>
        <v>0</v>
      </c>
      <c r="Z89" s="283" t="str">
        <f t="shared" si="21"/>
        <v>geen H411</v>
      </c>
      <c r="AA89" s="269" t="b">
        <f>IF(ISNUMBER(MATCH(F89,'ECHA POP'!D:D,0)),TRUE,FALSE)</f>
        <v>0</v>
      </c>
      <c r="AB89" s="269" t="b">
        <f>IF(ISNUMBER(MATCH(F89,'ECHA candidate SVHC'!D:D,0)),TRUE,FALSE)</f>
        <v>0</v>
      </c>
      <c r="AC89" s="269" t="b">
        <f>IF(ISNUMBER(MATCH(F89,'ECHA PBT'!D:D,0)),TRUE,FALSE)</f>
        <v>0</v>
      </c>
      <c r="AD89" s="270" t="b" cm="1">
        <f t="array" ref="AD89">IF(ISNUMBER(MATCH(F89, _xlfn._xlws.FILTER('ECHA biocidal AS'!C:C, 'ECHA biocidal AS'!H:H="true"), 0)), "yes", FALSE)</f>
        <v>0</v>
      </c>
      <c r="AE89" s="269" t="b">
        <f>IF(AND(AD89=FALSE,(ISNUMBER(MATCH(F89,'ECHA biocidal AS'!C:C,0)))),TRUE,FALSE)</f>
        <v>0</v>
      </c>
      <c r="AF89" s="270" t="b" cm="1">
        <f t="array" ref="AF89">IF(ISNUMBER(MATCH(F89, _xlfn._xlws.FILTER('ECHA biocidal AS'!C:C, 'ECHA biocidal AS'!M:M="Approved"), 0)), TRUE, FALSE)</f>
        <v>0</v>
      </c>
      <c r="AG89" s="281"/>
      <c r="AH89" s="269" t="b">
        <f>IF(ISNUMBER(MATCH(F89,'EQS WFD'!D:D,0)),TRUE,FALSE)</f>
        <v>0</v>
      </c>
      <c r="AI89" s="281"/>
      <c r="AJ89" s="269" t="b">
        <f>IF(ISNUMBER(MATCH(F89,'SoC_Ctgb 20181010'!C:C,0)),TRUE,FALSE)</f>
        <v>0</v>
      </c>
      <c r="AK89" s="282"/>
    </row>
    <row r="90" spans="4:37" ht="16" x14ac:dyDescent="0.15">
      <c r="D90" s="304"/>
      <c r="E90" s="304"/>
      <c r="F90" s="305"/>
      <c r="K90" s="249"/>
      <c r="L90" s="250"/>
      <c r="M90" s="291" t="str">
        <f t="shared" si="14"/>
        <v>Not Found</v>
      </c>
      <c r="N90" s="283" t="b">
        <f t="shared" si="12"/>
        <v>0</v>
      </c>
      <c r="O90" s="296"/>
      <c r="P90" s="296" t="b">
        <f t="shared" si="15"/>
        <v>0</v>
      </c>
      <c r="Q90" s="296" t="b">
        <f t="shared" si="16"/>
        <v>0</v>
      </c>
      <c r="R90" s="284" t="b">
        <f t="shared" si="17"/>
        <v>0</v>
      </c>
      <c r="S90" s="278"/>
      <c r="T90" s="284" t="b">
        <f t="shared" si="13"/>
        <v>0</v>
      </c>
      <c r="U90" s="284" t="b">
        <f t="shared" si="18"/>
        <v>0</v>
      </c>
      <c r="V90" s="278"/>
      <c r="W90" s="333" t="str" cm="1">
        <f t="array" ref="W90">IF(ISBLANK(F90),"FALSE",IFERROR((VLOOKUP(TRIM(F90),TRIM(SCOEL!$B$12:$E$400),3,"FALSE")),"FALSE"))</f>
        <v>FALSE</v>
      </c>
      <c r="X90" s="287" t="str">
        <f t="shared" si="19"/>
        <v>Not Found</v>
      </c>
      <c r="Y90" s="283" t="b">
        <f t="shared" si="20"/>
        <v>0</v>
      </c>
      <c r="Z90" s="283" t="str">
        <f t="shared" si="21"/>
        <v>geen H411</v>
      </c>
      <c r="AA90" s="269" t="b">
        <f>IF(ISNUMBER(MATCH(F90,'ECHA POP'!D:D,0)),TRUE,FALSE)</f>
        <v>0</v>
      </c>
      <c r="AB90" s="269" t="b">
        <f>IF(ISNUMBER(MATCH(F90,'ECHA candidate SVHC'!D:D,0)),TRUE,FALSE)</f>
        <v>0</v>
      </c>
      <c r="AC90" s="269" t="b">
        <f>IF(ISNUMBER(MATCH(F90,'ECHA PBT'!D:D,0)),TRUE,FALSE)</f>
        <v>0</v>
      </c>
      <c r="AD90" s="270" t="b" cm="1">
        <f t="array" ref="AD90">IF(ISNUMBER(MATCH(F90, _xlfn._xlws.FILTER('ECHA biocidal AS'!C:C, 'ECHA biocidal AS'!H:H="true"), 0)), "yes", FALSE)</f>
        <v>0</v>
      </c>
      <c r="AE90" s="269" t="b">
        <f>IF(AND(AD90=FALSE,(ISNUMBER(MATCH(F90,'ECHA biocidal AS'!C:C,0)))),TRUE,FALSE)</f>
        <v>0</v>
      </c>
      <c r="AF90" s="270" t="b" cm="1">
        <f t="array" ref="AF90">IF(ISNUMBER(MATCH(F90, _xlfn._xlws.FILTER('ECHA biocidal AS'!C:C, 'ECHA biocidal AS'!M:M="Approved"), 0)), TRUE, FALSE)</f>
        <v>0</v>
      </c>
      <c r="AG90" s="281"/>
      <c r="AH90" s="269" t="b">
        <f>IF(ISNUMBER(MATCH(F90,'EQS WFD'!D:D,0)),TRUE,FALSE)</f>
        <v>0</v>
      </c>
      <c r="AI90" s="281"/>
      <c r="AJ90" s="269" t="b">
        <f>IF(ISNUMBER(MATCH(F90,'SoC_Ctgb 20181010'!C:C,0)),TRUE,FALSE)</f>
        <v>0</v>
      </c>
      <c r="AK90" s="282"/>
    </row>
    <row r="91" spans="4:37" ht="16" x14ac:dyDescent="0.15">
      <c r="D91" s="304"/>
      <c r="E91" s="304"/>
      <c r="F91" s="305"/>
      <c r="K91" s="249"/>
      <c r="L91" s="250"/>
      <c r="M91" s="291" t="str">
        <f t="shared" si="14"/>
        <v>Not Found</v>
      </c>
      <c r="N91" s="283" t="b">
        <f t="shared" si="12"/>
        <v>0</v>
      </c>
      <c r="O91" s="296"/>
      <c r="P91" s="296" t="b">
        <f t="shared" si="15"/>
        <v>0</v>
      </c>
      <c r="Q91" s="296" t="b">
        <f t="shared" si="16"/>
        <v>0</v>
      </c>
      <c r="R91" s="284" t="b">
        <f t="shared" si="17"/>
        <v>0</v>
      </c>
      <c r="S91" s="278"/>
      <c r="T91" s="284" t="b">
        <f t="shared" si="13"/>
        <v>0</v>
      </c>
      <c r="U91" s="284" t="b">
        <f t="shared" si="18"/>
        <v>0</v>
      </c>
      <c r="V91" s="278"/>
      <c r="W91" s="333" t="str" cm="1">
        <f t="array" ref="W91">IF(ISBLANK(F91),"FALSE",IFERROR((VLOOKUP(TRIM(F91),TRIM(SCOEL!$B$12:$E$400),3,"FALSE")),"FALSE"))</f>
        <v>FALSE</v>
      </c>
      <c r="X91" s="287" t="str">
        <f t="shared" si="19"/>
        <v>Not Found</v>
      </c>
      <c r="Y91" s="283" t="b">
        <f t="shared" si="20"/>
        <v>0</v>
      </c>
      <c r="Z91" s="283" t="str">
        <f t="shared" si="21"/>
        <v>geen H411</v>
      </c>
      <c r="AA91" s="269" t="b">
        <f>IF(ISNUMBER(MATCH(F91,'ECHA POP'!D:D,0)),TRUE,FALSE)</f>
        <v>0</v>
      </c>
      <c r="AB91" s="269" t="b">
        <f>IF(ISNUMBER(MATCH(F91,'ECHA candidate SVHC'!D:D,0)),TRUE,FALSE)</f>
        <v>0</v>
      </c>
      <c r="AC91" s="269" t="b">
        <f>IF(ISNUMBER(MATCH(F91,'ECHA PBT'!D:D,0)),TRUE,FALSE)</f>
        <v>0</v>
      </c>
      <c r="AD91" s="270" t="b" cm="1">
        <f t="array" ref="AD91">IF(ISNUMBER(MATCH(F91, _xlfn._xlws.FILTER('ECHA biocidal AS'!C:C, 'ECHA biocidal AS'!H:H="true"), 0)), "yes", FALSE)</f>
        <v>0</v>
      </c>
      <c r="AE91" s="269" t="b">
        <f>IF(AND(AD91=FALSE,(ISNUMBER(MATCH(F91,'ECHA biocidal AS'!C:C,0)))),TRUE,FALSE)</f>
        <v>0</v>
      </c>
      <c r="AF91" s="270" t="b" cm="1">
        <f t="array" ref="AF91">IF(ISNUMBER(MATCH(F91, _xlfn._xlws.FILTER('ECHA biocidal AS'!C:C, 'ECHA biocidal AS'!M:M="Approved"), 0)), TRUE, FALSE)</f>
        <v>0</v>
      </c>
      <c r="AG91" s="281"/>
      <c r="AH91" s="269" t="b">
        <f>IF(ISNUMBER(MATCH(F91,'EQS WFD'!D:D,0)),TRUE,FALSE)</f>
        <v>0</v>
      </c>
      <c r="AI91" s="281"/>
      <c r="AJ91" s="269" t="b">
        <f>IF(ISNUMBER(MATCH(F91,'SoC_Ctgb 20181010'!C:C,0)),TRUE,FALSE)</f>
        <v>0</v>
      </c>
      <c r="AK91" s="282"/>
    </row>
    <row r="92" spans="4:37" ht="16" x14ac:dyDescent="0.15">
      <c r="D92" s="304"/>
      <c r="E92" s="304"/>
      <c r="F92" s="305"/>
      <c r="K92" s="249"/>
      <c r="L92" s="250"/>
      <c r="M92" s="291" t="str">
        <f t="shared" si="14"/>
        <v>Not Found</v>
      </c>
      <c r="N92" s="283" t="b">
        <f t="shared" si="12"/>
        <v>0</v>
      </c>
      <c r="O92" s="296"/>
      <c r="P92" s="296" t="b">
        <f t="shared" si="15"/>
        <v>0</v>
      </c>
      <c r="Q92" s="296" t="b">
        <f t="shared" si="16"/>
        <v>0</v>
      </c>
      <c r="R92" s="284" t="b">
        <f t="shared" si="17"/>
        <v>0</v>
      </c>
      <c r="S92" s="278"/>
      <c r="T92" s="284" t="b">
        <f t="shared" si="13"/>
        <v>0</v>
      </c>
      <c r="U92" s="284" t="b">
        <f t="shared" si="18"/>
        <v>0</v>
      </c>
      <c r="V92" s="278"/>
      <c r="W92" s="333" t="str" cm="1">
        <f t="array" ref="W92">IF(ISBLANK(F92),"FALSE",IFERROR((VLOOKUP(TRIM(F92),TRIM(SCOEL!$B$12:$E$400),3,"FALSE")),"FALSE"))</f>
        <v>FALSE</v>
      </c>
      <c r="X92" s="287" t="str">
        <f t="shared" si="19"/>
        <v>Not Found</v>
      </c>
      <c r="Y92" s="283" t="b">
        <f t="shared" si="20"/>
        <v>0</v>
      </c>
      <c r="Z92" s="283" t="str">
        <f t="shared" si="21"/>
        <v>geen H411</v>
      </c>
      <c r="AA92" s="269" t="b">
        <f>IF(ISNUMBER(MATCH(F92,'ECHA POP'!D:D,0)),TRUE,FALSE)</f>
        <v>0</v>
      </c>
      <c r="AB92" s="269" t="b">
        <f>IF(ISNUMBER(MATCH(F92,'ECHA candidate SVHC'!D:D,0)),TRUE,FALSE)</f>
        <v>0</v>
      </c>
      <c r="AC92" s="269" t="b">
        <f>IF(ISNUMBER(MATCH(F92,'ECHA PBT'!D:D,0)),TRUE,FALSE)</f>
        <v>0</v>
      </c>
      <c r="AD92" s="270" t="b" cm="1">
        <f t="array" ref="AD92">IF(ISNUMBER(MATCH(F92, _xlfn._xlws.FILTER('ECHA biocidal AS'!C:C, 'ECHA biocidal AS'!H:H="true"), 0)), "yes", FALSE)</f>
        <v>0</v>
      </c>
      <c r="AE92" s="269" t="b">
        <f>IF(AND(AD92=FALSE,(ISNUMBER(MATCH(F92,'ECHA biocidal AS'!C:C,0)))),TRUE,FALSE)</f>
        <v>0</v>
      </c>
      <c r="AF92" s="270" t="b" cm="1">
        <f t="array" ref="AF92">IF(ISNUMBER(MATCH(F92, _xlfn._xlws.FILTER('ECHA biocidal AS'!C:C, 'ECHA biocidal AS'!M:M="Approved"), 0)), TRUE, FALSE)</f>
        <v>0</v>
      </c>
      <c r="AG92" s="281"/>
      <c r="AH92" s="269" t="b">
        <f>IF(ISNUMBER(MATCH(F92,'EQS WFD'!D:D,0)),TRUE,FALSE)</f>
        <v>0</v>
      </c>
      <c r="AI92" s="281"/>
      <c r="AJ92" s="269" t="b">
        <f>IF(ISNUMBER(MATCH(F92,'SoC_Ctgb 20181010'!C:C,0)),TRUE,FALSE)</f>
        <v>0</v>
      </c>
      <c r="AK92" s="282"/>
    </row>
    <row r="93" spans="4:37" ht="16" x14ac:dyDescent="0.15">
      <c r="D93" s="304"/>
      <c r="E93" s="304"/>
      <c r="F93" s="305"/>
      <c r="K93" s="249"/>
      <c r="L93" s="250"/>
      <c r="M93" s="291" t="str">
        <f t="shared" si="14"/>
        <v>Not Found</v>
      </c>
      <c r="N93" s="283" t="b">
        <f t="shared" si="12"/>
        <v>0</v>
      </c>
      <c r="O93" s="296"/>
      <c r="P93" s="296" t="b">
        <f t="shared" si="15"/>
        <v>0</v>
      </c>
      <c r="Q93" s="296" t="b">
        <f t="shared" si="16"/>
        <v>0</v>
      </c>
      <c r="R93" s="284" t="b">
        <f t="shared" si="17"/>
        <v>0</v>
      </c>
      <c r="S93" s="278"/>
      <c r="T93" s="284" t="b">
        <f t="shared" si="13"/>
        <v>0</v>
      </c>
      <c r="U93" s="284" t="b">
        <f t="shared" si="18"/>
        <v>0</v>
      </c>
      <c r="V93" s="278"/>
      <c r="W93" s="333" t="str" cm="1">
        <f t="array" ref="W93">IF(ISBLANK(F93),"FALSE",IFERROR((VLOOKUP(TRIM(F93),TRIM(SCOEL!$B$12:$E$400),3,"FALSE")),"FALSE"))</f>
        <v>FALSE</v>
      </c>
      <c r="X93" s="287" t="str">
        <f t="shared" si="19"/>
        <v>Not Found</v>
      </c>
      <c r="Y93" s="283" t="b">
        <f t="shared" si="20"/>
        <v>0</v>
      </c>
      <c r="Z93" s="283" t="str">
        <f t="shared" si="21"/>
        <v>geen H411</v>
      </c>
      <c r="AA93" s="269" t="b">
        <f>IF(ISNUMBER(MATCH(F93,'ECHA POP'!D:D,0)),TRUE,FALSE)</f>
        <v>0</v>
      </c>
      <c r="AB93" s="269" t="b">
        <f>IF(ISNUMBER(MATCH(F93,'ECHA candidate SVHC'!D:D,0)),TRUE,FALSE)</f>
        <v>0</v>
      </c>
      <c r="AC93" s="269" t="b">
        <f>IF(ISNUMBER(MATCH(F93,'ECHA PBT'!D:D,0)),TRUE,FALSE)</f>
        <v>0</v>
      </c>
      <c r="AD93" s="270" t="b" cm="1">
        <f t="array" ref="AD93">IF(ISNUMBER(MATCH(F93, _xlfn._xlws.FILTER('ECHA biocidal AS'!C:C, 'ECHA biocidal AS'!H:H="true"), 0)), "yes", FALSE)</f>
        <v>0</v>
      </c>
      <c r="AE93" s="269" t="b">
        <f>IF(AND(AD93=FALSE,(ISNUMBER(MATCH(F93,'ECHA biocidal AS'!C:C,0)))),TRUE,FALSE)</f>
        <v>0</v>
      </c>
      <c r="AF93" s="270" t="b" cm="1">
        <f t="array" ref="AF93">IF(ISNUMBER(MATCH(F93, _xlfn._xlws.FILTER('ECHA biocidal AS'!C:C, 'ECHA biocidal AS'!M:M="Approved"), 0)), TRUE, FALSE)</f>
        <v>0</v>
      </c>
      <c r="AG93" s="281"/>
      <c r="AH93" s="269" t="b">
        <f>IF(ISNUMBER(MATCH(F93,'EQS WFD'!D:D,0)),TRUE,FALSE)</f>
        <v>0</v>
      </c>
      <c r="AI93" s="281"/>
      <c r="AJ93" s="269" t="b">
        <f>IF(ISNUMBER(MATCH(F93,'SoC_Ctgb 20181010'!C:C,0)),TRUE,FALSE)</f>
        <v>0</v>
      </c>
      <c r="AK93" s="282"/>
    </row>
    <row r="94" spans="4:37" ht="16" x14ac:dyDescent="0.15">
      <c r="D94" s="304"/>
      <c r="E94" s="304"/>
      <c r="F94" s="305"/>
      <c r="K94" s="249"/>
      <c r="L94" s="250"/>
      <c r="M94" s="291" t="str">
        <f t="shared" si="14"/>
        <v>Not Found</v>
      </c>
      <c r="N94" s="283" t="b">
        <f t="shared" si="12"/>
        <v>0</v>
      </c>
      <c r="O94" s="296"/>
      <c r="P94" s="296" t="b">
        <f t="shared" si="15"/>
        <v>0</v>
      </c>
      <c r="Q94" s="296" t="b">
        <f t="shared" si="16"/>
        <v>0</v>
      </c>
      <c r="R94" s="284" t="b">
        <f t="shared" si="17"/>
        <v>0</v>
      </c>
      <c r="S94" s="278"/>
      <c r="T94" s="284" t="b">
        <f t="shared" si="13"/>
        <v>0</v>
      </c>
      <c r="U94" s="284" t="b">
        <f t="shared" si="18"/>
        <v>0</v>
      </c>
      <c r="V94" s="278"/>
      <c r="W94" s="333" t="str" cm="1">
        <f t="array" ref="W94">IF(ISBLANK(F94),"FALSE",IFERROR((VLOOKUP(TRIM(F94),TRIM(SCOEL!$B$12:$E$400),3,"FALSE")),"FALSE"))</f>
        <v>FALSE</v>
      </c>
      <c r="X94" s="287" t="str">
        <f t="shared" si="19"/>
        <v>Not Found</v>
      </c>
      <c r="Y94" s="283" t="b">
        <f t="shared" si="20"/>
        <v>0</v>
      </c>
      <c r="Z94" s="283" t="str">
        <f t="shared" si="21"/>
        <v>geen H411</v>
      </c>
      <c r="AA94" s="269" t="b">
        <f>IF(ISNUMBER(MATCH(F94,'ECHA POP'!D:D,0)),TRUE,FALSE)</f>
        <v>0</v>
      </c>
      <c r="AB94" s="269" t="b">
        <f>IF(ISNUMBER(MATCH(F94,'ECHA candidate SVHC'!D:D,0)),TRUE,FALSE)</f>
        <v>0</v>
      </c>
      <c r="AC94" s="269" t="b">
        <f>IF(ISNUMBER(MATCH(F94,'ECHA PBT'!D:D,0)),TRUE,FALSE)</f>
        <v>0</v>
      </c>
      <c r="AD94" s="270" t="b" cm="1">
        <f t="array" ref="AD94">IF(ISNUMBER(MATCH(F94, _xlfn._xlws.FILTER('ECHA biocidal AS'!C:C, 'ECHA biocidal AS'!H:H="true"), 0)), "yes", FALSE)</f>
        <v>0</v>
      </c>
      <c r="AE94" s="269" t="b">
        <f>IF(AND(AD94=FALSE,(ISNUMBER(MATCH(F94,'ECHA biocidal AS'!C:C,0)))),TRUE,FALSE)</f>
        <v>0</v>
      </c>
      <c r="AF94" s="270" t="b" cm="1">
        <f t="array" ref="AF94">IF(ISNUMBER(MATCH(F94, _xlfn._xlws.FILTER('ECHA biocidal AS'!C:C, 'ECHA biocidal AS'!M:M="Approved"), 0)), TRUE, FALSE)</f>
        <v>0</v>
      </c>
      <c r="AG94" s="281"/>
      <c r="AH94" s="269" t="b">
        <f>IF(ISNUMBER(MATCH(F94,'EQS WFD'!D:D,0)),TRUE,FALSE)</f>
        <v>0</v>
      </c>
      <c r="AI94" s="281"/>
      <c r="AJ94" s="269" t="b">
        <f>IF(ISNUMBER(MATCH(F94,'SoC_Ctgb 20181010'!C:C,0)),TRUE,FALSE)</f>
        <v>0</v>
      </c>
      <c r="AK94" s="282"/>
    </row>
    <row r="95" spans="4:37" ht="16" x14ac:dyDescent="0.15">
      <c r="D95" s="304"/>
      <c r="E95" s="304"/>
      <c r="F95" s="305"/>
      <c r="K95" s="249"/>
      <c r="L95" s="250"/>
      <c r="M95" s="291" t="str">
        <f t="shared" si="14"/>
        <v>Not Found</v>
      </c>
      <c r="N95" s="283" t="b">
        <f t="shared" si="12"/>
        <v>0</v>
      </c>
      <c r="O95" s="296"/>
      <c r="P95" s="296" t="b">
        <f t="shared" si="15"/>
        <v>0</v>
      </c>
      <c r="Q95" s="296" t="b">
        <f t="shared" si="16"/>
        <v>0</v>
      </c>
      <c r="R95" s="284" t="b">
        <f t="shared" si="17"/>
        <v>0</v>
      </c>
      <c r="S95" s="278"/>
      <c r="T95" s="284" t="b">
        <f t="shared" si="13"/>
        <v>0</v>
      </c>
      <c r="U95" s="284" t="b">
        <f t="shared" si="18"/>
        <v>0</v>
      </c>
      <c r="V95" s="278"/>
      <c r="W95" s="333" t="str" cm="1">
        <f t="array" ref="W95">IF(ISBLANK(F95),"FALSE",IFERROR((VLOOKUP(TRIM(F95),TRIM(SCOEL!$B$12:$E$400),3,"FALSE")),"FALSE"))</f>
        <v>FALSE</v>
      </c>
      <c r="X95" s="287" t="str">
        <f t="shared" si="19"/>
        <v>Not Found</v>
      </c>
      <c r="Y95" s="283" t="b">
        <f t="shared" si="20"/>
        <v>0</v>
      </c>
      <c r="Z95" s="283" t="str">
        <f t="shared" si="21"/>
        <v>geen H411</v>
      </c>
      <c r="AA95" s="269" t="b">
        <f>IF(ISNUMBER(MATCH(F95,'ECHA POP'!D:D,0)),TRUE,FALSE)</f>
        <v>0</v>
      </c>
      <c r="AB95" s="269" t="b">
        <f>IF(ISNUMBER(MATCH(F95,'ECHA candidate SVHC'!D:D,0)),TRUE,FALSE)</f>
        <v>0</v>
      </c>
      <c r="AC95" s="269" t="b">
        <f>IF(ISNUMBER(MATCH(F95,'ECHA PBT'!D:D,0)),TRUE,FALSE)</f>
        <v>0</v>
      </c>
      <c r="AD95" s="270" t="b" cm="1">
        <f t="array" ref="AD95">IF(ISNUMBER(MATCH(F95, _xlfn._xlws.FILTER('ECHA biocidal AS'!C:C, 'ECHA biocidal AS'!H:H="true"), 0)), "yes", FALSE)</f>
        <v>0</v>
      </c>
      <c r="AE95" s="269" t="b">
        <f>IF(AND(AD95=FALSE,(ISNUMBER(MATCH(F95,'ECHA biocidal AS'!C:C,0)))),TRUE,FALSE)</f>
        <v>0</v>
      </c>
      <c r="AF95" s="270" t="b" cm="1">
        <f t="array" ref="AF95">IF(ISNUMBER(MATCH(F95, _xlfn._xlws.FILTER('ECHA biocidal AS'!C:C, 'ECHA biocidal AS'!M:M="Approved"), 0)), TRUE, FALSE)</f>
        <v>0</v>
      </c>
      <c r="AG95" s="281"/>
      <c r="AH95" s="269" t="b">
        <f>IF(ISNUMBER(MATCH(F95,'EQS WFD'!D:D,0)),TRUE,FALSE)</f>
        <v>0</v>
      </c>
      <c r="AI95" s="281"/>
      <c r="AJ95" s="269" t="b">
        <f>IF(ISNUMBER(MATCH(F95,'SoC_Ctgb 20181010'!C:C,0)),TRUE,FALSE)</f>
        <v>0</v>
      </c>
      <c r="AK95" s="282"/>
    </row>
    <row r="96" spans="4:37" ht="16" x14ac:dyDescent="0.15">
      <c r="D96" s="304"/>
      <c r="E96" s="304"/>
      <c r="F96" s="305"/>
      <c r="K96" s="249"/>
      <c r="L96" s="250"/>
      <c r="M96" s="291" t="str">
        <f t="shared" si="14"/>
        <v>Not Found</v>
      </c>
      <c r="N96" s="283" t="b">
        <f t="shared" si="12"/>
        <v>0</v>
      </c>
      <c r="O96" s="296"/>
      <c r="P96" s="296" t="b">
        <f t="shared" si="15"/>
        <v>0</v>
      </c>
      <c r="Q96" s="296" t="b">
        <f t="shared" si="16"/>
        <v>0</v>
      </c>
      <c r="R96" s="284" t="b">
        <f t="shared" si="17"/>
        <v>0</v>
      </c>
      <c r="S96" s="278"/>
      <c r="T96" s="284" t="b">
        <f t="shared" si="13"/>
        <v>0</v>
      </c>
      <c r="U96" s="284" t="b">
        <f t="shared" si="18"/>
        <v>0</v>
      </c>
      <c r="V96" s="278"/>
      <c r="W96" s="333" t="str" cm="1">
        <f t="array" ref="W96">IF(ISBLANK(F96),"FALSE",IFERROR((VLOOKUP(TRIM(F96),TRIM(SCOEL!$B$12:$E$400),3,"FALSE")),"FALSE"))</f>
        <v>FALSE</v>
      </c>
      <c r="X96" s="287" t="str">
        <f t="shared" si="19"/>
        <v>Not Found</v>
      </c>
      <c r="Y96" s="283" t="b">
        <f t="shared" si="20"/>
        <v>0</v>
      </c>
      <c r="Z96" s="283" t="str">
        <f t="shared" si="21"/>
        <v>geen H411</v>
      </c>
      <c r="AA96" s="269" t="b">
        <f>IF(ISNUMBER(MATCH(F96,'ECHA POP'!D:D,0)),TRUE,FALSE)</f>
        <v>0</v>
      </c>
      <c r="AB96" s="269" t="b">
        <f>IF(ISNUMBER(MATCH(F96,'ECHA candidate SVHC'!D:D,0)),TRUE,FALSE)</f>
        <v>0</v>
      </c>
      <c r="AC96" s="269" t="b">
        <f>IF(ISNUMBER(MATCH(F96,'ECHA PBT'!D:D,0)),TRUE,FALSE)</f>
        <v>0</v>
      </c>
      <c r="AD96" s="270" t="b" cm="1">
        <f t="array" ref="AD96">IF(ISNUMBER(MATCH(F96, _xlfn._xlws.FILTER('ECHA biocidal AS'!C:C, 'ECHA biocidal AS'!H:H="true"), 0)), "yes", FALSE)</f>
        <v>0</v>
      </c>
      <c r="AE96" s="269" t="b">
        <f>IF(AND(AD96=FALSE,(ISNUMBER(MATCH(F96,'ECHA biocidal AS'!C:C,0)))),TRUE,FALSE)</f>
        <v>0</v>
      </c>
      <c r="AF96" s="270" t="b" cm="1">
        <f t="array" ref="AF96">IF(ISNUMBER(MATCH(F96, _xlfn._xlws.FILTER('ECHA biocidal AS'!C:C, 'ECHA biocidal AS'!M:M="Approved"), 0)), TRUE, FALSE)</f>
        <v>0</v>
      </c>
      <c r="AG96" s="281"/>
      <c r="AH96" s="269" t="b">
        <f>IF(ISNUMBER(MATCH(F96,'EQS WFD'!D:D,0)),TRUE,FALSE)</f>
        <v>0</v>
      </c>
      <c r="AI96" s="281"/>
      <c r="AJ96" s="269" t="b">
        <f>IF(ISNUMBER(MATCH(F96,'SoC_Ctgb 20181010'!C:C,0)),TRUE,FALSE)</f>
        <v>0</v>
      </c>
      <c r="AK96" s="282"/>
    </row>
    <row r="97" spans="4:37" ht="16" x14ac:dyDescent="0.15">
      <c r="D97" s="304"/>
      <c r="E97" s="304"/>
      <c r="F97" s="305"/>
      <c r="K97" s="249"/>
      <c r="L97" s="250"/>
      <c r="M97" s="291" t="str">
        <f t="shared" si="14"/>
        <v>Not Found</v>
      </c>
      <c r="N97" s="283" t="b">
        <f t="shared" si="12"/>
        <v>0</v>
      </c>
      <c r="O97" s="296"/>
      <c r="P97" s="296" t="b">
        <f t="shared" si="15"/>
        <v>0</v>
      </c>
      <c r="Q97" s="296" t="b">
        <f t="shared" si="16"/>
        <v>0</v>
      </c>
      <c r="R97" s="284" t="b">
        <f t="shared" si="17"/>
        <v>0</v>
      </c>
      <c r="S97" s="278"/>
      <c r="T97" s="284" t="b">
        <f t="shared" si="13"/>
        <v>0</v>
      </c>
      <c r="U97" s="284" t="b">
        <f t="shared" si="18"/>
        <v>0</v>
      </c>
      <c r="V97" s="278"/>
      <c r="W97" s="333" t="str" cm="1">
        <f t="array" ref="W97">IF(ISBLANK(F97),"FALSE",IFERROR((VLOOKUP(TRIM(F97),TRIM(SCOEL!$B$12:$E$400),3,"FALSE")),"FALSE"))</f>
        <v>FALSE</v>
      </c>
      <c r="X97" s="287" t="str">
        <f t="shared" si="19"/>
        <v>Not Found</v>
      </c>
      <c r="Y97" s="283" t="b">
        <f t="shared" si="20"/>
        <v>0</v>
      </c>
      <c r="Z97" s="283" t="str">
        <f t="shared" si="21"/>
        <v>geen H411</v>
      </c>
      <c r="AA97" s="269" t="b">
        <f>IF(ISNUMBER(MATCH(F97,'ECHA POP'!D:D,0)),TRUE,FALSE)</f>
        <v>0</v>
      </c>
      <c r="AB97" s="269" t="b">
        <f>IF(ISNUMBER(MATCH(F97,'ECHA candidate SVHC'!D:D,0)),TRUE,FALSE)</f>
        <v>0</v>
      </c>
      <c r="AC97" s="269" t="b">
        <f>IF(ISNUMBER(MATCH(F97,'ECHA PBT'!D:D,0)),TRUE,FALSE)</f>
        <v>0</v>
      </c>
      <c r="AD97" s="270" t="b" cm="1">
        <f t="array" ref="AD97">IF(ISNUMBER(MATCH(F97, _xlfn._xlws.FILTER('ECHA biocidal AS'!C:C, 'ECHA biocidal AS'!H:H="true"), 0)), "yes", FALSE)</f>
        <v>0</v>
      </c>
      <c r="AE97" s="269" t="b">
        <f>IF(AND(AD97=FALSE,(ISNUMBER(MATCH(F97,'ECHA biocidal AS'!C:C,0)))),TRUE,FALSE)</f>
        <v>0</v>
      </c>
      <c r="AF97" s="270" t="b" cm="1">
        <f t="array" ref="AF97">IF(ISNUMBER(MATCH(F97, _xlfn._xlws.FILTER('ECHA biocidal AS'!C:C, 'ECHA biocidal AS'!M:M="Approved"), 0)), TRUE, FALSE)</f>
        <v>0</v>
      </c>
      <c r="AG97" s="281"/>
      <c r="AH97" s="269" t="b">
        <f>IF(ISNUMBER(MATCH(F97,'EQS WFD'!D:D,0)),TRUE,FALSE)</f>
        <v>0</v>
      </c>
      <c r="AI97" s="281"/>
      <c r="AJ97" s="269" t="b">
        <f>IF(ISNUMBER(MATCH(F97,'SoC_Ctgb 20181010'!C:C,0)),TRUE,FALSE)</f>
        <v>0</v>
      </c>
      <c r="AK97" s="282"/>
    </row>
    <row r="98" spans="4:37" ht="16" x14ac:dyDescent="0.15">
      <c r="D98" s="304"/>
      <c r="E98" s="304"/>
      <c r="F98" s="305"/>
      <c r="K98" s="249"/>
      <c r="L98" s="250"/>
      <c r="M98" s="291" t="str">
        <f t="shared" si="14"/>
        <v>Not Found</v>
      </c>
      <c r="N98" s="283" t="b">
        <f t="shared" si="12"/>
        <v>0</v>
      </c>
      <c r="O98" s="296"/>
      <c r="P98" s="296" t="b">
        <f t="shared" si="15"/>
        <v>0</v>
      </c>
      <c r="Q98" s="296" t="b">
        <f t="shared" si="16"/>
        <v>0</v>
      </c>
      <c r="R98" s="284" t="b">
        <f t="shared" si="17"/>
        <v>0</v>
      </c>
      <c r="S98" s="278"/>
      <c r="T98" s="284" t="b">
        <f t="shared" si="13"/>
        <v>0</v>
      </c>
      <c r="U98" s="284" t="b">
        <f t="shared" si="18"/>
        <v>0</v>
      </c>
      <c r="V98" s="278"/>
      <c r="W98" s="333" t="str" cm="1">
        <f t="array" ref="W98">IF(ISBLANK(F98),"FALSE",IFERROR((VLOOKUP(TRIM(F98),TRIM(SCOEL!$B$12:$E$400),3,"FALSE")),"FALSE"))</f>
        <v>FALSE</v>
      </c>
      <c r="X98" s="287" t="str">
        <f t="shared" si="19"/>
        <v>Not Found</v>
      </c>
      <c r="Y98" s="283" t="b">
        <f t="shared" si="20"/>
        <v>0</v>
      </c>
      <c r="Z98" s="283" t="str">
        <f t="shared" si="21"/>
        <v>geen H411</v>
      </c>
      <c r="AA98" s="269" t="b">
        <f>IF(ISNUMBER(MATCH(F98,'ECHA POP'!D:D,0)),TRUE,FALSE)</f>
        <v>0</v>
      </c>
      <c r="AB98" s="269" t="b">
        <f>IF(ISNUMBER(MATCH(F98,'ECHA candidate SVHC'!D:D,0)),TRUE,FALSE)</f>
        <v>0</v>
      </c>
      <c r="AC98" s="269" t="b">
        <f>IF(ISNUMBER(MATCH(F98,'ECHA PBT'!D:D,0)),TRUE,FALSE)</f>
        <v>0</v>
      </c>
      <c r="AD98" s="270" t="b" cm="1">
        <f t="array" ref="AD98">IF(ISNUMBER(MATCH(F98, _xlfn._xlws.FILTER('ECHA biocidal AS'!C:C, 'ECHA biocidal AS'!H:H="true"), 0)), "yes", FALSE)</f>
        <v>0</v>
      </c>
      <c r="AE98" s="269" t="b">
        <f>IF(AND(AD98=FALSE,(ISNUMBER(MATCH(F98,'ECHA biocidal AS'!C:C,0)))),TRUE,FALSE)</f>
        <v>0</v>
      </c>
      <c r="AF98" s="270" t="b" cm="1">
        <f t="array" ref="AF98">IF(ISNUMBER(MATCH(F98, _xlfn._xlws.FILTER('ECHA biocidal AS'!C:C, 'ECHA biocidal AS'!M:M="Approved"), 0)), TRUE, FALSE)</f>
        <v>0</v>
      </c>
      <c r="AG98" s="281"/>
      <c r="AH98" s="269" t="b">
        <f>IF(ISNUMBER(MATCH(F98,'EQS WFD'!D:D,0)),TRUE,FALSE)</f>
        <v>0</v>
      </c>
      <c r="AI98" s="281"/>
      <c r="AJ98" s="269" t="b">
        <f>IF(ISNUMBER(MATCH(F98,'SoC_Ctgb 20181010'!C:C,0)),TRUE,FALSE)</f>
        <v>0</v>
      </c>
      <c r="AK98" s="282"/>
    </row>
    <row r="99" spans="4:37" ht="16" x14ac:dyDescent="0.15">
      <c r="D99" s="304"/>
      <c r="E99" s="304"/>
      <c r="F99" s="305"/>
      <c r="K99" s="249"/>
      <c r="L99" s="250"/>
      <c r="M99" s="291" t="str">
        <f t="shared" si="14"/>
        <v>Not Found</v>
      </c>
      <c r="N99" s="283" t="b">
        <f t="shared" si="12"/>
        <v>0</v>
      </c>
      <c r="O99" s="296"/>
      <c r="P99" s="296" t="b">
        <f t="shared" si="15"/>
        <v>0</v>
      </c>
      <c r="Q99" s="296" t="b">
        <f t="shared" si="16"/>
        <v>0</v>
      </c>
      <c r="R99" s="284" t="b">
        <f t="shared" si="17"/>
        <v>0</v>
      </c>
      <c r="S99" s="278"/>
      <c r="T99" s="284" t="b">
        <f t="shared" si="13"/>
        <v>0</v>
      </c>
      <c r="U99" s="284" t="b">
        <f t="shared" si="18"/>
        <v>0</v>
      </c>
      <c r="V99" s="278"/>
      <c r="W99" s="333" t="str" cm="1">
        <f t="array" ref="W99">IF(ISBLANK(F99),"FALSE",IFERROR((VLOOKUP(TRIM(F99),TRIM(SCOEL!$B$12:$E$400),3,"FALSE")),"FALSE"))</f>
        <v>FALSE</v>
      </c>
      <c r="X99" s="287" t="str">
        <f t="shared" si="19"/>
        <v>Not Found</v>
      </c>
      <c r="Y99" s="283" t="b">
        <f t="shared" si="20"/>
        <v>0</v>
      </c>
      <c r="Z99" s="283" t="str">
        <f t="shared" si="21"/>
        <v>geen H411</v>
      </c>
      <c r="AA99" s="269" t="b">
        <f>IF(ISNUMBER(MATCH(F99,'ECHA POP'!D:D,0)),TRUE,FALSE)</f>
        <v>0</v>
      </c>
      <c r="AB99" s="269" t="b">
        <f>IF(ISNUMBER(MATCH(F99,'ECHA candidate SVHC'!D:D,0)),TRUE,FALSE)</f>
        <v>0</v>
      </c>
      <c r="AC99" s="269" t="b">
        <f>IF(ISNUMBER(MATCH(F99,'ECHA PBT'!D:D,0)),TRUE,FALSE)</f>
        <v>0</v>
      </c>
      <c r="AD99" s="270" t="b" cm="1">
        <f t="array" ref="AD99">IF(ISNUMBER(MATCH(F99, _xlfn._xlws.FILTER('ECHA biocidal AS'!C:C, 'ECHA biocidal AS'!H:H="true"), 0)), "yes", FALSE)</f>
        <v>0</v>
      </c>
      <c r="AE99" s="269" t="b">
        <f>IF(AND(AD99=FALSE,(ISNUMBER(MATCH(F99,'ECHA biocidal AS'!C:C,0)))),TRUE,FALSE)</f>
        <v>0</v>
      </c>
      <c r="AF99" s="270" t="b" cm="1">
        <f t="array" ref="AF99">IF(ISNUMBER(MATCH(F99, _xlfn._xlws.FILTER('ECHA biocidal AS'!C:C, 'ECHA biocidal AS'!M:M="Approved"), 0)), TRUE, FALSE)</f>
        <v>0</v>
      </c>
      <c r="AG99" s="281"/>
      <c r="AH99" s="269" t="b">
        <f>IF(ISNUMBER(MATCH(F99,'EQS WFD'!D:D,0)),TRUE,FALSE)</f>
        <v>0</v>
      </c>
      <c r="AI99" s="281"/>
      <c r="AJ99" s="269" t="b">
        <f>IF(ISNUMBER(MATCH(F99,'SoC_Ctgb 20181010'!C:C,0)),TRUE,FALSE)</f>
        <v>0</v>
      </c>
      <c r="AK99" s="282"/>
    </row>
    <row r="100" spans="4:37" ht="16" x14ac:dyDescent="0.15">
      <c r="D100" s="304"/>
      <c r="E100" s="304"/>
      <c r="F100" s="305"/>
      <c r="K100" s="249"/>
      <c r="L100" s="250"/>
      <c r="M100" s="291" t="str">
        <f t="shared" si="14"/>
        <v>Not Found</v>
      </c>
      <c r="N100" s="283" t="b">
        <f t="shared" si="12"/>
        <v>0</v>
      </c>
      <c r="O100" s="296"/>
      <c r="P100" s="296" t="b">
        <f t="shared" si="15"/>
        <v>0</v>
      </c>
      <c r="Q100" s="296" t="b">
        <f t="shared" si="16"/>
        <v>0</v>
      </c>
      <c r="R100" s="284" t="b">
        <f t="shared" si="17"/>
        <v>0</v>
      </c>
      <c r="S100" s="278"/>
      <c r="T100" s="284" t="b">
        <f t="shared" si="13"/>
        <v>0</v>
      </c>
      <c r="U100" s="284" t="b">
        <f t="shared" si="18"/>
        <v>0</v>
      </c>
      <c r="V100" s="278"/>
      <c r="W100" s="333" t="str" cm="1">
        <f t="array" ref="W100">IF(ISBLANK(F100),"FALSE",IFERROR((VLOOKUP(TRIM(F100),TRIM(SCOEL!$B$12:$E$400),3,"FALSE")),"FALSE"))</f>
        <v>FALSE</v>
      </c>
      <c r="X100" s="287" t="str">
        <f t="shared" si="19"/>
        <v>Not Found</v>
      </c>
      <c r="Y100" s="283" t="b">
        <f t="shared" si="20"/>
        <v>0</v>
      </c>
      <c r="Z100" s="283" t="str">
        <f t="shared" si="21"/>
        <v>geen H411</v>
      </c>
      <c r="AA100" s="269" t="b">
        <f>IF(ISNUMBER(MATCH(F100,'ECHA POP'!D:D,0)),TRUE,FALSE)</f>
        <v>0</v>
      </c>
      <c r="AB100" s="269" t="b">
        <f>IF(ISNUMBER(MATCH(F100,'ECHA candidate SVHC'!D:D,0)),TRUE,FALSE)</f>
        <v>0</v>
      </c>
      <c r="AC100" s="269" t="b">
        <f>IF(ISNUMBER(MATCH(F100,'ECHA PBT'!D:D,0)),TRUE,FALSE)</f>
        <v>0</v>
      </c>
      <c r="AD100" s="270" t="b" cm="1">
        <f t="array" ref="AD100">IF(ISNUMBER(MATCH(F100, _xlfn._xlws.FILTER('ECHA biocidal AS'!C:C, 'ECHA biocidal AS'!H:H="true"), 0)), "yes", FALSE)</f>
        <v>0</v>
      </c>
      <c r="AE100" s="269" t="b">
        <f>IF(AND(AD100=FALSE,(ISNUMBER(MATCH(F100,'ECHA biocidal AS'!C:C,0)))),TRUE,FALSE)</f>
        <v>0</v>
      </c>
      <c r="AF100" s="270" t="b" cm="1">
        <f t="array" ref="AF100">IF(ISNUMBER(MATCH(F100, _xlfn._xlws.FILTER('ECHA biocidal AS'!C:C, 'ECHA biocidal AS'!M:M="Approved"), 0)), TRUE, FALSE)</f>
        <v>0</v>
      </c>
      <c r="AG100" s="281"/>
      <c r="AH100" s="269" t="b">
        <f>IF(ISNUMBER(MATCH(F100,'EQS WFD'!D:D,0)),TRUE,FALSE)</f>
        <v>0</v>
      </c>
      <c r="AI100" s="281"/>
      <c r="AJ100" s="269" t="b">
        <f>IF(ISNUMBER(MATCH(F100,'SoC_Ctgb 20181010'!C:C,0)),TRUE,FALSE)</f>
        <v>0</v>
      </c>
      <c r="AK100" s="282"/>
    </row>
    <row r="101" spans="4:37" ht="16" x14ac:dyDescent="0.15">
      <c r="D101" s="248"/>
      <c r="E101" s="248"/>
      <c r="F101" s="249"/>
      <c r="K101" s="249"/>
      <c r="L101" s="250"/>
      <c r="M101" s="291" t="str">
        <f t="shared" si="14"/>
        <v>Not Found</v>
      </c>
      <c r="N101" s="283" t="b">
        <f t="shared" si="12"/>
        <v>0</v>
      </c>
      <c r="O101" s="296"/>
      <c r="P101" s="296" t="b">
        <f t="shared" si="15"/>
        <v>0</v>
      </c>
      <c r="Q101" s="296" t="b">
        <f t="shared" si="16"/>
        <v>0</v>
      </c>
      <c r="R101" s="284" t="b">
        <f t="shared" si="17"/>
        <v>0</v>
      </c>
      <c r="S101" s="278"/>
      <c r="T101" s="284" t="b">
        <f t="shared" si="13"/>
        <v>0</v>
      </c>
      <c r="U101" s="284" t="b">
        <f t="shared" si="18"/>
        <v>0</v>
      </c>
      <c r="V101" s="278"/>
      <c r="W101" s="333" t="str" cm="1">
        <f t="array" ref="W101">IF(ISBLANK(F101),"FALSE",IFERROR((VLOOKUP(TRIM(F101),TRIM(SCOEL!$B$12:$E$400),3,"FALSE")),"FALSE"))</f>
        <v>FALSE</v>
      </c>
      <c r="X101" s="287" t="str">
        <f t="shared" si="19"/>
        <v>Not Found</v>
      </c>
      <c r="Y101" s="283" t="b">
        <f t="shared" si="20"/>
        <v>0</v>
      </c>
      <c r="Z101" s="283" t="str">
        <f t="shared" si="21"/>
        <v>geen H411</v>
      </c>
      <c r="AA101" s="269" t="b">
        <f>IF(ISNUMBER(MATCH(F101,'ECHA POP'!D:D,0)),TRUE,FALSE)</f>
        <v>0</v>
      </c>
      <c r="AB101" s="269" t="b">
        <f>IF(ISNUMBER(MATCH(F101,'ECHA candidate SVHC'!D:D,0)),TRUE,FALSE)</f>
        <v>0</v>
      </c>
      <c r="AC101" s="269" t="b">
        <f>IF(ISNUMBER(MATCH(F101,'ECHA PBT'!D:D,0)),TRUE,FALSE)</f>
        <v>0</v>
      </c>
      <c r="AD101" s="270" t="b" cm="1">
        <f t="array" ref="AD101">IF(ISNUMBER(MATCH(F101, _xlfn._xlws.FILTER('ECHA biocidal AS'!C:C, 'ECHA biocidal AS'!H:H="true"), 0)), "yes", FALSE)</f>
        <v>0</v>
      </c>
      <c r="AE101" s="269" t="b">
        <f>IF(AND(AD101=FALSE,(ISNUMBER(MATCH(F101,'ECHA biocidal AS'!C:C,0)))),TRUE,FALSE)</f>
        <v>0</v>
      </c>
      <c r="AF101" s="270" t="b" cm="1">
        <f t="array" ref="AF101">IF(ISNUMBER(MATCH(F101, _xlfn._xlws.FILTER('ECHA biocidal AS'!C:C, 'ECHA biocidal AS'!M:M="Approved"), 0)), TRUE, FALSE)</f>
        <v>0</v>
      </c>
      <c r="AG101" s="281"/>
      <c r="AH101" s="269" t="b">
        <f>IF(ISNUMBER(MATCH(F101,'EQS WFD'!D:D,0)),TRUE,FALSE)</f>
        <v>0</v>
      </c>
      <c r="AI101" s="281"/>
      <c r="AJ101" s="269" t="b">
        <f>IF(ISNUMBER(MATCH(F101,'SoC_Ctgb 20181010'!C:C,0)),TRUE,FALSE)</f>
        <v>0</v>
      </c>
      <c r="AK101" s="282"/>
    </row>
    <row r="102" spans="4:37" ht="16" x14ac:dyDescent="0.15">
      <c r="D102" s="248"/>
      <c r="E102" s="248"/>
      <c r="F102" s="249"/>
      <c r="K102" s="249"/>
      <c r="L102" s="250"/>
      <c r="M102" s="291" t="str">
        <f t="shared" si="14"/>
        <v>Not Found</v>
      </c>
      <c r="N102" s="283" t="b">
        <f t="shared" si="12"/>
        <v>0</v>
      </c>
      <c r="O102" s="296"/>
      <c r="P102" s="296" t="b">
        <f t="shared" si="15"/>
        <v>0</v>
      </c>
      <c r="Q102" s="296" t="b">
        <f t="shared" si="16"/>
        <v>0</v>
      </c>
      <c r="R102" s="284" t="b">
        <f t="shared" si="17"/>
        <v>0</v>
      </c>
      <c r="S102" s="278"/>
      <c r="T102" s="284" t="b">
        <f t="shared" si="13"/>
        <v>0</v>
      </c>
      <c r="U102" s="284" t="b">
        <f t="shared" si="18"/>
        <v>0</v>
      </c>
      <c r="V102" s="278"/>
      <c r="W102" s="333" t="str" cm="1">
        <f t="array" ref="W102">IF(ISBLANK(F102),"FALSE",IFERROR((VLOOKUP(TRIM(F102),TRIM(SCOEL!$B$12:$E$400),3,"FALSE")),"FALSE"))</f>
        <v>FALSE</v>
      </c>
      <c r="X102" s="287" t="str">
        <f t="shared" si="19"/>
        <v>Not Found</v>
      </c>
      <c r="Y102" s="283" t="b">
        <f t="shared" si="20"/>
        <v>0</v>
      </c>
      <c r="Z102" s="283" t="str">
        <f t="shared" si="21"/>
        <v>geen H411</v>
      </c>
      <c r="AA102" s="269" t="b">
        <f>IF(ISNUMBER(MATCH(F102,'ECHA POP'!D:D,0)),TRUE,FALSE)</f>
        <v>0</v>
      </c>
      <c r="AB102" s="269" t="b">
        <f>IF(ISNUMBER(MATCH(F102,'ECHA candidate SVHC'!D:D,0)),TRUE,FALSE)</f>
        <v>0</v>
      </c>
      <c r="AC102" s="269" t="b">
        <f>IF(ISNUMBER(MATCH(F102,'ECHA PBT'!D:D,0)),TRUE,FALSE)</f>
        <v>0</v>
      </c>
      <c r="AD102" s="270" t="b" cm="1">
        <f t="array" ref="AD102">IF(ISNUMBER(MATCH(F102, _xlfn._xlws.FILTER('ECHA biocidal AS'!C:C, 'ECHA biocidal AS'!H:H="true"), 0)), "yes", FALSE)</f>
        <v>0</v>
      </c>
      <c r="AE102" s="269" t="b">
        <f>IF(AND(AD102=FALSE,(ISNUMBER(MATCH(F102,'ECHA biocidal AS'!C:C,0)))),TRUE,FALSE)</f>
        <v>0</v>
      </c>
      <c r="AF102" s="270" t="b" cm="1">
        <f t="array" ref="AF102">IF(ISNUMBER(MATCH(F102, _xlfn._xlws.FILTER('ECHA biocidal AS'!C:C, 'ECHA biocidal AS'!M:M="Approved"), 0)), TRUE, FALSE)</f>
        <v>0</v>
      </c>
      <c r="AG102" s="281"/>
      <c r="AH102" s="269" t="b">
        <f>IF(ISNUMBER(MATCH(F102,'EQS WFD'!D:D,0)),TRUE,FALSE)</f>
        <v>0</v>
      </c>
      <c r="AI102" s="281"/>
      <c r="AJ102" s="269" t="b">
        <f>IF(ISNUMBER(MATCH(F102,'SoC_Ctgb 20181010'!C:C,0)),TRUE,FALSE)</f>
        <v>0</v>
      </c>
      <c r="AK102" s="282"/>
    </row>
    <row r="103" spans="4:37" ht="16" x14ac:dyDescent="0.15">
      <c r="D103" s="248"/>
      <c r="E103" s="248"/>
      <c r="F103" s="249"/>
      <c r="K103" s="249"/>
      <c r="L103" s="250"/>
      <c r="M103" s="291" t="str">
        <f t="shared" si="14"/>
        <v>Not Found</v>
      </c>
      <c r="N103" s="283" t="b">
        <f t="shared" si="12"/>
        <v>0</v>
      </c>
      <c r="O103" s="296"/>
      <c r="P103" s="296" t="b">
        <f t="shared" si="15"/>
        <v>0</v>
      </c>
      <c r="Q103" s="296" t="b">
        <f t="shared" si="16"/>
        <v>0</v>
      </c>
      <c r="R103" s="284" t="b">
        <f t="shared" si="17"/>
        <v>0</v>
      </c>
      <c r="S103" s="278"/>
      <c r="T103" s="284" t="b">
        <f t="shared" si="13"/>
        <v>0</v>
      </c>
      <c r="U103" s="284" t="b">
        <f t="shared" si="18"/>
        <v>0</v>
      </c>
      <c r="V103" s="278"/>
      <c r="W103" s="333" t="str" cm="1">
        <f t="array" ref="W103">IF(ISBLANK(F103),"FALSE",IFERROR((VLOOKUP(TRIM(F103),TRIM(SCOEL!$B$12:$E$400),3,"FALSE")),"FALSE"))</f>
        <v>FALSE</v>
      </c>
      <c r="X103" s="287" t="str">
        <f t="shared" si="19"/>
        <v>Not Found</v>
      </c>
      <c r="Y103" s="283" t="b">
        <f t="shared" si="20"/>
        <v>0</v>
      </c>
      <c r="Z103" s="283" t="str">
        <f t="shared" si="21"/>
        <v>geen H411</v>
      </c>
      <c r="AA103" s="269" t="b">
        <f>IF(ISNUMBER(MATCH(F103,'ECHA POP'!D:D,0)),TRUE,FALSE)</f>
        <v>0</v>
      </c>
      <c r="AB103" s="269" t="b">
        <f>IF(ISNUMBER(MATCH(F103,'ECHA candidate SVHC'!D:D,0)),TRUE,FALSE)</f>
        <v>0</v>
      </c>
      <c r="AC103" s="269" t="b">
        <f>IF(ISNUMBER(MATCH(F103,'ECHA PBT'!D:D,0)),TRUE,FALSE)</f>
        <v>0</v>
      </c>
      <c r="AD103" s="270" t="b" cm="1">
        <f t="array" ref="AD103">IF(ISNUMBER(MATCH(F103, _xlfn._xlws.FILTER('ECHA biocidal AS'!C:C, 'ECHA biocidal AS'!H:H="true"), 0)), "yes", FALSE)</f>
        <v>0</v>
      </c>
      <c r="AE103" s="269" t="b">
        <f>IF(AND(AD103=FALSE,(ISNUMBER(MATCH(F103,'ECHA biocidal AS'!C:C,0)))),TRUE,FALSE)</f>
        <v>0</v>
      </c>
      <c r="AF103" s="270" t="b" cm="1">
        <f t="array" ref="AF103">IF(ISNUMBER(MATCH(F103, _xlfn._xlws.FILTER('ECHA biocidal AS'!C:C, 'ECHA biocidal AS'!M:M="Approved"), 0)), TRUE, FALSE)</f>
        <v>0</v>
      </c>
      <c r="AG103" s="281"/>
      <c r="AH103" s="269" t="b">
        <f>IF(ISNUMBER(MATCH(F103,'EQS WFD'!D:D,0)),TRUE,FALSE)</f>
        <v>0</v>
      </c>
      <c r="AI103" s="281"/>
      <c r="AJ103" s="269" t="b">
        <f>IF(ISNUMBER(MATCH(F103,'SoC_Ctgb 20181010'!C:C,0)),TRUE,FALSE)</f>
        <v>0</v>
      </c>
      <c r="AK103" s="282"/>
    </row>
    <row r="104" spans="4:37" ht="16" x14ac:dyDescent="0.15">
      <c r="D104" s="248"/>
      <c r="E104" s="248"/>
      <c r="F104" s="249"/>
      <c r="K104" s="249"/>
      <c r="L104" s="250"/>
      <c r="M104" s="291" t="str">
        <f t="shared" si="14"/>
        <v>Not Found</v>
      </c>
      <c r="N104" s="283" t="b">
        <f t="shared" si="12"/>
        <v>0</v>
      </c>
      <c r="O104" s="296"/>
      <c r="P104" s="296" t="b">
        <f t="shared" si="15"/>
        <v>0</v>
      </c>
      <c r="Q104" s="296" t="b">
        <f t="shared" si="16"/>
        <v>0</v>
      </c>
      <c r="R104" s="284" t="b">
        <f t="shared" si="17"/>
        <v>0</v>
      </c>
      <c r="S104" s="278"/>
      <c r="T104" s="284" t="b">
        <f t="shared" si="13"/>
        <v>0</v>
      </c>
      <c r="U104" s="284" t="b">
        <f t="shared" si="18"/>
        <v>0</v>
      </c>
      <c r="V104" s="278"/>
      <c r="W104" s="333" t="str" cm="1">
        <f t="array" ref="W104">IF(ISBLANK(F104),"FALSE",IFERROR((VLOOKUP(TRIM(F104),TRIM(SCOEL!$B$12:$E$400),3,"FALSE")),"FALSE"))</f>
        <v>FALSE</v>
      </c>
      <c r="X104" s="287" t="str">
        <f t="shared" si="19"/>
        <v>Not Found</v>
      </c>
      <c r="Y104" s="283" t="b">
        <f t="shared" si="20"/>
        <v>0</v>
      </c>
      <c r="Z104" s="283" t="str">
        <f t="shared" si="21"/>
        <v>geen H411</v>
      </c>
      <c r="AA104" s="269" t="b">
        <f>IF(ISNUMBER(MATCH(F104,'ECHA POP'!D:D,0)),TRUE,FALSE)</f>
        <v>0</v>
      </c>
      <c r="AB104" s="269" t="b">
        <f>IF(ISNUMBER(MATCH(F104,'ECHA candidate SVHC'!D:D,0)),TRUE,FALSE)</f>
        <v>0</v>
      </c>
      <c r="AC104" s="269" t="b">
        <f>IF(ISNUMBER(MATCH(F104,'ECHA PBT'!D:D,0)),TRUE,FALSE)</f>
        <v>0</v>
      </c>
      <c r="AD104" s="270" t="b" cm="1">
        <f t="array" ref="AD104">IF(ISNUMBER(MATCH(F104, _xlfn._xlws.FILTER('ECHA biocidal AS'!C:C, 'ECHA biocidal AS'!H:H="true"), 0)), "yes", FALSE)</f>
        <v>0</v>
      </c>
      <c r="AE104" s="269" t="b">
        <f>IF(AND(AD104=FALSE,(ISNUMBER(MATCH(F104,'ECHA biocidal AS'!C:C,0)))),TRUE,FALSE)</f>
        <v>0</v>
      </c>
      <c r="AF104" s="270" t="b" cm="1">
        <f t="array" ref="AF104">IF(ISNUMBER(MATCH(F104, _xlfn._xlws.FILTER('ECHA biocidal AS'!C:C, 'ECHA biocidal AS'!M:M="Approved"), 0)), TRUE, FALSE)</f>
        <v>0</v>
      </c>
      <c r="AG104" s="281"/>
      <c r="AH104" s="269" t="b">
        <f>IF(ISNUMBER(MATCH(F104,'EQS WFD'!D:D,0)),TRUE,FALSE)</f>
        <v>0</v>
      </c>
      <c r="AI104" s="281"/>
      <c r="AJ104" s="269" t="b">
        <f>IF(ISNUMBER(MATCH(F104,'SoC_Ctgb 20181010'!C:C,0)),TRUE,FALSE)</f>
        <v>0</v>
      </c>
      <c r="AK104" s="282"/>
    </row>
    <row r="105" spans="4:37" ht="16" x14ac:dyDescent="0.15">
      <c r="D105" s="248"/>
      <c r="E105" s="248"/>
      <c r="F105" s="249"/>
      <c r="K105" s="249"/>
      <c r="L105" s="250"/>
      <c r="M105" s="291" t="str">
        <f t="shared" ref="M105:M113" si="22">IF(COUNTIF(N105:W105,TRUE)&gt;0,TRUE,"Not Found")</f>
        <v>Not Found</v>
      </c>
      <c r="N105" s="283" t="b">
        <f t="shared" si="12"/>
        <v>0</v>
      </c>
      <c r="O105" s="296"/>
      <c r="P105" s="296" t="b">
        <f t="shared" si="15"/>
        <v>0</v>
      </c>
      <c r="Q105" s="296" t="b">
        <f t="shared" si="16"/>
        <v>0</v>
      </c>
      <c r="R105" s="284" t="b">
        <f t="shared" si="17"/>
        <v>0</v>
      </c>
      <c r="S105" s="278"/>
      <c r="T105" s="284" t="b">
        <f t="shared" si="13"/>
        <v>0</v>
      </c>
      <c r="U105" s="284" t="b">
        <f t="shared" si="18"/>
        <v>0</v>
      </c>
      <c r="V105" s="278"/>
      <c r="W105" s="333" t="str" cm="1">
        <f t="array" ref="W105">IF(ISBLANK(F105),"FALSE",IFERROR((VLOOKUP(TRIM(F105),TRIM(SCOEL!$B$12:$E$400),3,"FALSE")),"FALSE"))</f>
        <v>FALSE</v>
      </c>
      <c r="X105" s="287" t="str">
        <f t="shared" si="19"/>
        <v>Not Found</v>
      </c>
      <c r="Y105" s="283" t="b">
        <f t="shared" si="20"/>
        <v>0</v>
      </c>
      <c r="Z105" s="283" t="str">
        <f t="shared" si="21"/>
        <v>geen H411</v>
      </c>
      <c r="AA105" s="269" t="b">
        <f>IF(ISNUMBER(MATCH(F105,'ECHA POP'!D:D,0)),TRUE,FALSE)</f>
        <v>0</v>
      </c>
      <c r="AB105" s="269" t="b">
        <f>IF(ISNUMBER(MATCH(F105,'ECHA candidate SVHC'!D:D,0)),TRUE,FALSE)</f>
        <v>0</v>
      </c>
      <c r="AC105" s="269" t="b">
        <f>IF(ISNUMBER(MATCH(F105,'ECHA PBT'!D:D,0)),TRUE,FALSE)</f>
        <v>0</v>
      </c>
      <c r="AD105" s="270" t="b" cm="1">
        <f t="array" ref="AD105">IF(ISNUMBER(MATCH(F105, _xlfn._xlws.FILTER('ECHA biocidal AS'!C:C, 'ECHA biocidal AS'!H:H="true"), 0)), "yes", FALSE)</f>
        <v>0</v>
      </c>
      <c r="AE105" s="269" t="b">
        <f>IF(AND(AD105=FALSE,(ISNUMBER(MATCH(F105,'ECHA biocidal AS'!C:C,0)))),TRUE,FALSE)</f>
        <v>0</v>
      </c>
      <c r="AF105" s="270" t="b" cm="1">
        <f t="array" ref="AF105">IF(ISNUMBER(MATCH(F105, _xlfn._xlws.FILTER('ECHA biocidal AS'!C:C, 'ECHA biocidal AS'!M:M="Approved"), 0)), TRUE, FALSE)</f>
        <v>0</v>
      </c>
      <c r="AG105" s="281"/>
      <c r="AH105" s="269" t="b">
        <f>IF(ISNUMBER(MATCH(F105,'EQS WFD'!D:D,0)),TRUE,FALSE)</f>
        <v>0</v>
      </c>
      <c r="AI105" s="281"/>
      <c r="AJ105" s="269" t="b">
        <f>IF(ISNUMBER(MATCH(F105,'SoC_Ctgb 20181010'!C:C,0)),TRUE,FALSE)</f>
        <v>0</v>
      </c>
      <c r="AK105" s="282"/>
    </row>
    <row r="106" spans="4:37" ht="16" x14ac:dyDescent="0.15">
      <c r="D106" s="248"/>
      <c r="E106" s="248"/>
      <c r="F106" s="249"/>
      <c r="K106" s="249"/>
      <c r="L106" s="250"/>
      <c r="M106" s="291" t="str">
        <f t="shared" si="22"/>
        <v>Not Found</v>
      </c>
      <c r="N106" s="283" t="b">
        <f t="shared" si="12"/>
        <v>0</v>
      </c>
      <c r="O106" s="296"/>
      <c r="P106" s="296" t="b">
        <f t="shared" si="15"/>
        <v>0</v>
      </c>
      <c r="Q106" s="296" t="b">
        <f t="shared" si="16"/>
        <v>0</v>
      </c>
      <c r="R106" s="284" t="b">
        <f t="shared" si="17"/>
        <v>0</v>
      </c>
      <c r="S106" s="278"/>
      <c r="T106" s="284" t="b">
        <f t="shared" si="13"/>
        <v>0</v>
      </c>
      <c r="U106" s="284" t="b">
        <f t="shared" si="18"/>
        <v>0</v>
      </c>
      <c r="V106" s="278"/>
      <c r="W106" s="333" t="str" cm="1">
        <f t="array" ref="W106">IF(ISBLANK(F106),"FALSE",IFERROR((VLOOKUP(TRIM(F106),TRIM(SCOEL!$B$12:$E$400),3,"FALSE")),"FALSE"))</f>
        <v>FALSE</v>
      </c>
      <c r="X106" s="287" t="str">
        <f t="shared" si="19"/>
        <v>Not Found</v>
      </c>
      <c r="Y106" s="283" t="b">
        <f t="shared" si="20"/>
        <v>0</v>
      </c>
      <c r="Z106" s="283" t="str">
        <f t="shared" si="21"/>
        <v>geen H411</v>
      </c>
      <c r="AA106" s="269" t="b">
        <f>IF(ISNUMBER(MATCH(F106,'ECHA POP'!D:D,0)),TRUE,FALSE)</f>
        <v>0</v>
      </c>
      <c r="AB106" s="269" t="b">
        <f>IF(ISNUMBER(MATCH(F106,'ECHA candidate SVHC'!D:D,0)),TRUE,FALSE)</f>
        <v>0</v>
      </c>
      <c r="AC106" s="269" t="b">
        <f>IF(ISNUMBER(MATCH(F106,'ECHA PBT'!D:D,0)),TRUE,FALSE)</f>
        <v>0</v>
      </c>
      <c r="AD106" s="270" t="b" cm="1">
        <f t="array" ref="AD106">IF(ISNUMBER(MATCH(F106, _xlfn._xlws.FILTER('ECHA biocidal AS'!C:C, 'ECHA biocidal AS'!H:H="true"), 0)), "yes", FALSE)</f>
        <v>0</v>
      </c>
      <c r="AE106" s="269" t="b">
        <f>IF(AND(AD106=FALSE,(ISNUMBER(MATCH(F106,'ECHA biocidal AS'!C:C,0)))),TRUE,FALSE)</f>
        <v>0</v>
      </c>
      <c r="AF106" s="270" t="b" cm="1">
        <f t="array" ref="AF106">IF(ISNUMBER(MATCH(F106, _xlfn._xlws.FILTER('ECHA biocidal AS'!C:C, 'ECHA biocidal AS'!M:M="Approved"), 0)), TRUE, FALSE)</f>
        <v>0</v>
      </c>
      <c r="AG106" s="281"/>
      <c r="AH106" s="269" t="b">
        <f>IF(ISNUMBER(MATCH(F106,'EQS WFD'!D:D,0)),TRUE,FALSE)</f>
        <v>0</v>
      </c>
      <c r="AI106" s="281"/>
      <c r="AJ106" s="269" t="b">
        <f>IF(ISNUMBER(MATCH(F106,'SoC_Ctgb 20181010'!C:C,0)),TRUE,FALSE)</f>
        <v>0</v>
      </c>
      <c r="AK106" s="282"/>
    </row>
    <row r="107" spans="4:37" ht="16" x14ac:dyDescent="0.15">
      <c r="D107" s="248"/>
      <c r="E107" s="248"/>
      <c r="F107" s="249"/>
      <c r="K107" s="249"/>
      <c r="L107" s="250"/>
      <c r="M107" s="291" t="str">
        <f t="shared" si="22"/>
        <v>Not Found</v>
      </c>
      <c r="N107" s="283" t="b">
        <f t="shared" si="12"/>
        <v>0</v>
      </c>
      <c r="O107" s="296"/>
      <c r="P107" s="296" t="b">
        <f t="shared" si="15"/>
        <v>0</v>
      </c>
      <c r="Q107" s="296" t="b">
        <f t="shared" si="16"/>
        <v>0</v>
      </c>
      <c r="R107" s="284" t="b">
        <f t="shared" si="17"/>
        <v>0</v>
      </c>
      <c r="S107" s="278"/>
      <c r="T107" s="284" t="b">
        <f t="shared" si="13"/>
        <v>0</v>
      </c>
      <c r="U107" s="284" t="b">
        <f t="shared" si="18"/>
        <v>0</v>
      </c>
      <c r="V107" s="278"/>
      <c r="W107" s="333" t="str" cm="1">
        <f t="array" ref="W107">IF(ISBLANK(F107),"FALSE",IFERROR((VLOOKUP(TRIM(F107),TRIM(SCOEL!$B$12:$E$400),3,"FALSE")),"FALSE"))</f>
        <v>FALSE</v>
      </c>
      <c r="X107" s="287" t="str">
        <f t="shared" si="19"/>
        <v>Not Found</v>
      </c>
      <c r="Y107" s="283" t="b">
        <f t="shared" si="20"/>
        <v>0</v>
      </c>
      <c r="Z107" s="283" t="str">
        <f t="shared" si="21"/>
        <v>geen H411</v>
      </c>
      <c r="AA107" s="269" t="b">
        <f>IF(ISNUMBER(MATCH(F107,'ECHA POP'!D:D,0)),TRUE,FALSE)</f>
        <v>0</v>
      </c>
      <c r="AB107" s="269" t="b">
        <f>IF(ISNUMBER(MATCH(F107,'ECHA candidate SVHC'!D:D,0)),TRUE,FALSE)</f>
        <v>0</v>
      </c>
      <c r="AC107" s="269" t="b">
        <f>IF(ISNUMBER(MATCH(F107,'ECHA PBT'!D:D,0)),TRUE,FALSE)</f>
        <v>0</v>
      </c>
      <c r="AD107" s="270" t="b" cm="1">
        <f t="array" ref="AD107">IF(ISNUMBER(MATCH(F107, _xlfn._xlws.FILTER('ECHA biocidal AS'!C:C, 'ECHA biocidal AS'!H:H="true"), 0)), "yes", FALSE)</f>
        <v>0</v>
      </c>
      <c r="AE107" s="269" t="b">
        <f>IF(AND(AD107=FALSE,(ISNUMBER(MATCH(F107,'ECHA biocidal AS'!C:C,0)))),TRUE,FALSE)</f>
        <v>0</v>
      </c>
      <c r="AF107" s="270" t="b" cm="1">
        <f t="array" ref="AF107">IF(ISNUMBER(MATCH(F107, _xlfn._xlws.FILTER('ECHA biocidal AS'!C:C, 'ECHA biocidal AS'!M:M="Approved"), 0)), TRUE, FALSE)</f>
        <v>0</v>
      </c>
      <c r="AG107" s="281"/>
      <c r="AH107" s="269" t="b">
        <f>IF(ISNUMBER(MATCH(F107,'EQS WFD'!D:D,0)),TRUE,FALSE)</f>
        <v>0</v>
      </c>
      <c r="AI107" s="281"/>
      <c r="AJ107" s="269" t="b">
        <f>IF(ISNUMBER(MATCH(F107,'SoC_Ctgb 20181010'!C:C,0)),TRUE,FALSE)</f>
        <v>0</v>
      </c>
      <c r="AK107" s="282"/>
    </row>
    <row r="108" spans="4:37" ht="16" x14ac:dyDescent="0.15">
      <c r="D108" s="248"/>
      <c r="E108" s="248"/>
      <c r="F108" s="249"/>
      <c r="K108" s="249"/>
      <c r="L108" s="250"/>
      <c r="M108" s="291" t="str">
        <f t="shared" si="22"/>
        <v>Not Found</v>
      </c>
      <c r="N108" s="283" t="b">
        <f t="shared" si="12"/>
        <v>0</v>
      </c>
      <c r="O108" s="296"/>
      <c r="P108" s="296" t="b">
        <f t="shared" si="15"/>
        <v>0</v>
      </c>
      <c r="Q108" s="296" t="b">
        <f t="shared" si="16"/>
        <v>0</v>
      </c>
      <c r="R108" s="284" t="b">
        <f t="shared" si="17"/>
        <v>0</v>
      </c>
      <c r="S108" s="278"/>
      <c r="T108" s="284" t="b">
        <f t="shared" si="13"/>
        <v>0</v>
      </c>
      <c r="U108" s="284" t="b">
        <f t="shared" si="18"/>
        <v>0</v>
      </c>
      <c r="V108" s="278"/>
      <c r="W108" s="333" t="str" cm="1">
        <f t="array" ref="W108">IF(ISBLANK(F108),"FALSE",IFERROR((VLOOKUP(TRIM(F108),TRIM(SCOEL!$B$12:$E$400),3,"FALSE")),"FALSE"))</f>
        <v>FALSE</v>
      </c>
      <c r="X108" s="287" t="str">
        <f t="shared" si="19"/>
        <v>Not Found</v>
      </c>
      <c r="Y108" s="283" t="b">
        <f t="shared" si="20"/>
        <v>0</v>
      </c>
      <c r="Z108" s="283" t="str">
        <f t="shared" si="21"/>
        <v>geen H411</v>
      </c>
      <c r="AA108" s="269" t="b">
        <f>IF(ISNUMBER(MATCH(F108,'ECHA POP'!D:D,0)),TRUE,FALSE)</f>
        <v>0</v>
      </c>
      <c r="AB108" s="269" t="b">
        <f>IF(ISNUMBER(MATCH(F108,'ECHA candidate SVHC'!D:D,0)),TRUE,FALSE)</f>
        <v>0</v>
      </c>
      <c r="AC108" s="269" t="b">
        <f>IF(ISNUMBER(MATCH(F108,'ECHA PBT'!D:D,0)),TRUE,FALSE)</f>
        <v>0</v>
      </c>
      <c r="AD108" s="270" t="b" cm="1">
        <f t="array" ref="AD108">IF(ISNUMBER(MATCH(F108, _xlfn._xlws.FILTER('ECHA biocidal AS'!C:C, 'ECHA biocidal AS'!H:H="true"), 0)), "yes", FALSE)</f>
        <v>0</v>
      </c>
      <c r="AE108" s="269" t="b">
        <f>IF(AND(AD108=FALSE,(ISNUMBER(MATCH(F108,'ECHA biocidal AS'!C:C,0)))),TRUE,FALSE)</f>
        <v>0</v>
      </c>
      <c r="AF108" s="270" t="b" cm="1">
        <f t="array" ref="AF108">IF(ISNUMBER(MATCH(F108, _xlfn._xlws.FILTER('ECHA biocidal AS'!C:C, 'ECHA biocidal AS'!M:M="Approved"), 0)), TRUE, FALSE)</f>
        <v>0</v>
      </c>
      <c r="AG108" s="281"/>
      <c r="AH108" s="269" t="b">
        <f>IF(ISNUMBER(MATCH(F108,'EQS WFD'!D:D,0)),TRUE,FALSE)</f>
        <v>0</v>
      </c>
      <c r="AI108" s="281"/>
      <c r="AJ108" s="269" t="b">
        <f>IF(ISNUMBER(MATCH(F108,'SoC_Ctgb 20181010'!C:C,0)),TRUE,FALSE)</f>
        <v>0</v>
      </c>
      <c r="AK108" s="282"/>
    </row>
    <row r="109" spans="4:37" ht="16" x14ac:dyDescent="0.15">
      <c r="D109" s="248"/>
      <c r="E109" s="248"/>
      <c r="F109" s="249"/>
      <c r="K109" s="249"/>
      <c r="L109" s="250"/>
      <c r="M109" s="291" t="str">
        <f t="shared" si="22"/>
        <v>Not Found</v>
      </c>
      <c r="N109" s="283" t="b">
        <f t="shared" si="12"/>
        <v>0</v>
      </c>
      <c r="O109" s="296"/>
      <c r="P109" s="296" t="b">
        <f t="shared" si="15"/>
        <v>0</v>
      </c>
      <c r="Q109" s="296" t="b">
        <f t="shared" si="16"/>
        <v>0</v>
      </c>
      <c r="R109" s="284" t="b">
        <f t="shared" si="17"/>
        <v>0</v>
      </c>
      <c r="S109" s="278"/>
      <c r="T109" s="284" t="b">
        <f t="shared" si="13"/>
        <v>0</v>
      </c>
      <c r="U109" s="284" t="b">
        <f t="shared" si="18"/>
        <v>0</v>
      </c>
      <c r="V109" s="278"/>
      <c r="W109" s="333" t="str" cm="1">
        <f t="array" ref="W109">IF(ISBLANK(F109),"FALSE",IFERROR((VLOOKUP(TRIM(F109),TRIM(SCOEL!$B$12:$E$400),3,"FALSE")),"FALSE"))</f>
        <v>FALSE</v>
      </c>
      <c r="X109" s="287" t="str">
        <f t="shared" si="19"/>
        <v>Not Found</v>
      </c>
      <c r="Y109" s="283" t="b">
        <f t="shared" si="20"/>
        <v>0</v>
      </c>
      <c r="Z109" s="283" t="str">
        <f t="shared" si="21"/>
        <v>geen H411</v>
      </c>
      <c r="AA109" s="269" t="b">
        <f>IF(ISNUMBER(MATCH(F109,'ECHA POP'!D:D,0)),TRUE,FALSE)</f>
        <v>0</v>
      </c>
      <c r="AB109" s="269" t="b">
        <f>IF(ISNUMBER(MATCH(F109,'ECHA candidate SVHC'!D:D,0)),TRUE,FALSE)</f>
        <v>0</v>
      </c>
      <c r="AC109" s="269" t="b">
        <f>IF(ISNUMBER(MATCH(F109,'ECHA PBT'!D:D,0)),TRUE,FALSE)</f>
        <v>0</v>
      </c>
      <c r="AD109" s="270" t="b" cm="1">
        <f t="array" ref="AD109">IF(ISNUMBER(MATCH(F109, _xlfn._xlws.FILTER('ECHA biocidal AS'!C:C, 'ECHA biocidal AS'!H:H="true"), 0)), "yes", FALSE)</f>
        <v>0</v>
      </c>
      <c r="AE109" s="269" t="b">
        <f>IF(AND(AD109=FALSE,(ISNUMBER(MATCH(F109,'ECHA biocidal AS'!C:C,0)))),TRUE,FALSE)</f>
        <v>0</v>
      </c>
      <c r="AF109" s="270" t="b" cm="1">
        <f t="array" ref="AF109">IF(ISNUMBER(MATCH(F109, _xlfn._xlws.FILTER('ECHA biocidal AS'!C:C, 'ECHA biocidal AS'!M:M="Approved"), 0)), TRUE, FALSE)</f>
        <v>0</v>
      </c>
      <c r="AG109" s="281"/>
      <c r="AH109" s="269" t="b">
        <f>IF(ISNUMBER(MATCH(F109,'EQS WFD'!D:D,0)),TRUE,FALSE)</f>
        <v>0</v>
      </c>
      <c r="AI109" s="281"/>
      <c r="AJ109" s="269" t="b">
        <f>IF(ISNUMBER(MATCH(F109,'SoC_Ctgb 20181010'!C:C,0)),TRUE,FALSE)</f>
        <v>0</v>
      </c>
      <c r="AK109" s="282"/>
    </row>
    <row r="110" spans="4:37" ht="16" x14ac:dyDescent="0.15">
      <c r="D110" s="248"/>
      <c r="E110" s="248"/>
      <c r="F110" s="249"/>
      <c r="K110" s="249"/>
      <c r="L110" s="250"/>
      <c r="M110" s="291" t="str">
        <f t="shared" si="22"/>
        <v>Not Found</v>
      </c>
      <c r="N110" s="283" t="b">
        <f t="shared" si="12"/>
        <v>0</v>
      </c>
      <c r="O110" s="296"/>
      <c r="P110" s="296" t="b">
        <f t="shared" si="15"/>
        <v>0</v>
      </c>
      <c r="Q110" s="296" t="b">
        <f t="shared" si="16"/>
        <v>0</v>
      </c>
      <c r="R110" s="284" t="b">
        <f t="shared" si="17"/>
        <v>0</v>
      </c>
      <c r="S110" s="278"/>
      <c r="T110" s="284" t="b">
        <f t="shared" si="13"/>
        <v>0</v>
      </c>
      <c r="U110" s="284" t="b">
        <f t="shared" si="18"/>
        <v>0</v>
      </c>
      <c r="V110" s="278"/>
      <c r="W110" s="333" t="str" cm="1">
        <f t="array" ref="W110">IF(ISBLANK(F110),"FALSE",IFERROR((VLOOKUP(TRIM(F110),TRIM(SCOEL!$B$12:$E$400),3,"FALSE")),"FALSE"))</f>
        <v>FALSE</v>
      </c>
      <c r="X110" s="287" t="str">
        <f t="shared" si="19"/>
        <v>Not Found</v>
      </c>
      <c r="Y110" s="283" t="b">
        <f t="shared" si="20"/>
        <v>0</v>
      </c>
      <c r="Z110" s="283" t="str">
        <f t="shared" si="21"/>
        <v>geen H411</v>
      </c>
      <c r="AA110" s="269" t="b">
        <f>IF(ISNUMBER(MATCH(F110,'ECHA POP'!D:D,0)),TRUE,FALSE)</f>
        <v>0</v>
      </c>
      <c r="AB110" s="269" t="b">
        <f>IF(ISNUMBER(MATCH(F110,'ECHA candidate SVHC'!D:D,0)),TRUE,FALSE)</f>
        <v>0</v>
      </c>
      <c r="AC110" s="269" t="b">
        <f>IF(ISNUMBER(MATCH(F110,'ECHA PBT'!D:D,0)),TRUE,FALSE)</f>
        <v>0</v>
      </c>
      <c r="AD110" s="270" t="b" cm="1">
        <f t="array" ref="AD110">IF(ISNUMBER(MATCH(F110, _xlfn._xlws.FILTER('ECHA biocidal AS'!C:C, 'ECHA biocidal AS'!H:H="true"), 0)), "yes", FALSE)</f>
        <v>0</v>
      </c>
      <c r="AE110" s="269" t="b">
        <f>IF(AND(AD110=FALSE,(ISNUMBER(MATCH(F110,'ECHA biocidal AS'!C:C,0)))),TRUE,FALSE)</f>
        <v>0</v>
      </c>
      <c r="AF110" s="270" t="b" cm="1">
        <f t="array" ref="AF110">IF(ISNUMBER(MATCH(F110, _xlfn._xlws.FILTER('ECHA biocidal AS'!C:C, 'ECHA biocidal AS'!M:M="Approved"), 0)), TRUE, FALSE)</f>
        <v>0</v>
      </c>
      <c r="AG110" s="281"/>
      <c r="AH110" s="269" t="b">
        <f>IF(ISNUMBER(MATCH(F110,'EQS WFD'!D:D,0)),TRUE,FALSE)</f>
        <v>0</v>
      </c>
      <c r="AI110" s="281"/>
      <c r="AJ110" s="269" t="b">
        <f>IF(ISNUMBER(MATCH(F110,'SoC_Ctgb 20181010'!C:C,0)),TRUE,FALSE)</f>
        <v>0</v>
      </c>
      <c r="AK110" s="282"/>
    </row>
    <row r="111" spans="4:37" ht="16" x14ac:dyDescent="0.15">
      <c r="D111" s="248"/>
      <c r="E111" s="248"/>
      <c r="F111" s="249"/>
      <c r="K111" s="249"/>
      <c r="L111" s="250"/>
      <c r="M111" s="291" t="str">
        <f t="shared" si="22"/>
        <v>Not Found</v>
      </c>
      <c r="N111" s="283" t="b">
        <f t="shared" si="12"/>
        <v>0</v>
      </c>
      <c r="O111" s="296"/>
      <c r="P111" s="296" t="b">
        <f t="shared" si="15"/>
        <v>0</v>
      </c>
      <c r="Q111" s="296" t="b">
        <f t="shared" si="16"/>
        <v>0</v>
      </c>
      <c r="R111" s="284" t="b">
        <f t="shared" si="17"/>
        <v>0</v>
      </c>
      <c r="S111" s="278"/>
      <c r="T111" s="284" t="b">
        <f t="shared" si="13"/>
        <v>0</v>
      </c>
      <c r="U111" s="284" t="b">
        <f t="shared" si="18"/>
        <v>0</v>
      </c>
      <c r="V111" s="278"/>
      <c r="W111" s="333" t="str" cm="1">
        <f t="array" ref="W111">IF(ISBLANK(F111),"FALSE",IFERROR((VLOOKUP(TRIM(F111),TRIM(SCOEL!$B$12:$E$400),3,"FALSE")),"FALSE"))</f>
        <v>FALSE</v>
      </c>
      <c r="X111" s="287" t="str">
        <f t="shared" si="19"/>
        <v>Not Found</v>
      </c>
      <c r="Y111" s="283" t="b">
        <f t="shared" si="20"/>
        <v>0</v>
      </c>
      <c r="Z111" s="283" t="str">
        <f t="shared" si="21"/>
        <v>geen H411</v>
      </c>
      <c r="AA111" s="269" t="b">
        <f>IF(ISNUMBER(MATCH(F111,'ECHA POP'!D:D,0)),TRUE,FALSE)</f>
        <v>0</v>
      </c>
      <c r="AB111" s="269" t="b">
        <f>IF(ISNUMBER(MATCH(F111,'ECHA candidate SVHC'!D:D,0)),TRUE,FALSE)</f>
        <v>0</v>
      </c>
      <c r="AC111" s="269" t="b">
        <f>IF(ISNUMBER(MATCH(F111,'ECHA PBT'!D:D,0)),TRUE,FALSE)</f>
        <v>0</v>
      </c>
      <c r="AD111" s="270" t="b" cm="1">
        <f t="array" ref="AD111">IF(ISNUMBER(MATCH(F111, _xlfn._xlws.FILTER('ECHA biocidal AS'!C:C, 'ECHA biocidal AS'!H:H="true"), 0)), "yes", FALSE)</f>
        <v>0</v>
      </c>
      <c r="AE111" s="269" t="b">
        <f>IF(AND(AD111=FALSE,(ISNUMBER(MATCH(F111,'ECHA biocidal AS'!C:C,0)))),TRUE,FALSE)</f>
        <v>0</v>
      </c>
      <c r="AF111" s="270" t="b" cm="1">
        <f t="array" ref="AF111">IF(ISNUMBER(MATCH(F111, _xlfn._xlws.FILTER('ECHA biocidal AS'!C:C, 'ECHA biocidal AS'!M:M="Approved"), 0)), TRUE, FALSE)</f>
        <v>0</v>
      </c>
      <c r="AG111" s="281"/>
      <c r="AH111" s="269" t="b">
        <f>IF(ISNUMBER(MATCH(F111,'EQS WFD'!D:D,0)),TRUE,FALSE)</f>
        <v>0</v>
      </c>
      <c r="AI111" s="281"/>
      <c r="AJ111" s="269" t="b">
        <f>IF(ISNUMBER(MATCH(F111,'SoC_Ctgb 20181010'!C:C,0)),TRUE,FALSE)</f>
        <v>0</v>
      </c>
      <c r="AK111" s="282"/>
    </row>
    <row r="112" spans="4:37" ht="16" x14ac:dyDescent="0.15">
      <c r="D112" s="248"/>
      <c r="E112" s="248"/>
      <c r="F112" s="249"/>
      <c r="K112" s="249"/>
      <c r="L112" s="250"/>
      <c r="M112" s="291" t="str">
        <f t="shared" si="22"/>
        <v>Not Found</v>
      </c>
      <c r="N112" s="283" t="b">
        <f t="shared" si="12"/>
        <v>0</v>
      </c>
      <c r="O112" s="296"/>
      <c r="P112" s="296" t="b">
        <f t="shared" si="15"/>
        <v>0</v>
      </c>
      <c r="Q112" s="296" t="b">
        <f t="shared" si="16"/>
        <v>0</v>
      </c>
      <c r="R112" s="284" t="b">
        <f t="shared" si="17"/>
        <v>0</v>
      </c>
      <c r="S112" s="278"/>
      <c r="T112" s="284" t="b">
        <f t="shared" si="13"/>
        <v>0</v>
      </c>
      <c r="U112" s="284" t="b">
        <f t="shared" si="18"/>
        <v>0</v>
      </c>
      <c r="V112" s="278"/>
      <c r="W112" s="333" t="str" cm="1">
        <f t="array" ref="W112">IF(ISBLANK(F112),"FALSE",IFERROR((VLOOKUP(TRIM(F112),TRIM(SCOEL!$B$12:$E$400),3,"FALSE")),"FALSE"))</f>
        <v>FALSE</v>
      </c>
      <c r="X112" s="287" t="str">
        <f t="shared" si="19"/>
        <v>Not Found</v>
      </c>
      <c r="Y112" s="283" t="b">
        <f t="shared" si="20"/>
        <v>0</v>
      </c>
      <c r="Z112" s="283" t="str">
        <f t="shared" si="21"/>
        <v>geen H411</v>
      </c>
      <c r="AA112" s="269" t="b">
        <f>IF(ISNUMBER(MATCH(F112,'ECHA POP'!D:D,0)),TRUE,FALSE)</f>
        <v>0</v>
      </c>
      <c r="AB112" s="269" t="b">
        <f>IF(ISNUMBER(MATCH(F112,'ECHA candidate SVHC'!D:D,0)),TRUE,FALSE)</f>
        <v>0</v>
      </c>
      <c r="AC112" s="269" t="b">
        <f>IF(ISNUMBER(MATCH(F112,'ECHA PBT'!D:D,0)),TRUE,FALSE)</f>
        <v>0</v>
      </c>
      <c r="AD112" s="270" t="b" cm="1">
        <f t="array" ref="AD112">IF(ISNUMBER(MATCH(F112, _xlfn._xlws.FILTER('ECHA biocidal AS'!C:C, 'ECHA biocidal AS'!H:H="true"), 0)), "yes", FALSE)</f>
        <v>0</v>
      </c>
      <c r="AE112" s="269" t="b">
        <f>IF(AND(AD112=FALSE,(ISNUMBER(MATCH(F112,'ECHA biocidal AS'!C:C,0)))),TRUE,FALSE)</f>
        <v>0</v>
      </c>
      <c r="AF112" s="270" t="b" cm="1">
        <f t="array" ref="AF112">IF(ISNUMBER(MATCH(F112, _xlfn._xlws.FILTER('ECHA biocidal AS'!C:C, 'ECHA biocidal AS'!M:M="Approved"), 0)), TRUE, FALSE)</f>
        <v>0</v>
      </c>
      <c r="AG112" s="281"/>
      <c r="AH112" s="269" t="b">
        <f>IF(ISNUMBER(MATCH(F112,'EQS WFD'!D:D,0)),TRUE,FALSE)</f>
        <v>0</v>
      </c>
      <c r="AI112" s="281"/>
      <c r="AJ112" s="269" t="b">
        <f>IF(ISNUMBER(MATCH(F112,'SoC_Ctgb 20181010'!C:C,0)),TRUE,FALSE)</f>
        <v>0</v>
      </c>
      <c r="AK112" s="282"/>
    </row>
    <row r="113" spans="5:37" ht="16" x14ac:dyDescent="0.15">
      <c r="E113" s="248"/>
      <c r="F113" s="249"/>
      <c r="K113" s="249"/>
      <c r="L113" s="250"/>
      <c r="M113" s="291" t="str">
        <f t="shared" si="22"/>
        <v>Not Found</v>
      </c>
      <c r="N113" s="283" t="b">
        <f t="shared" si="12"/>
        <v>0</v>
      </c>
      <c r="O113" s="296"/>
      <c r="P113" s="296" t="b">
        <f t="shared" si="15"/>
        <v>0</v>
      </c>
      <c r="Q113" s="296" t="b">
        <f t="shared" si="16"/>
        <v>0</v>
      </c>
      <c r="R113" s="284" t="b">
        <f t="shared" si="17"/>
        <v>0</v>
      </c>
      <c r="S113" s="278"/>
      <c r="T113" s="284" t="b">
        <f t="shared" si="13"/>
        <v>0</v>
      </c>
      <c r="U113" s="284" t="b">
        <f t="shared" si="18"/>
        <v>0</v>
      </c>
      <c r="V113" s="278"/>
      <c r="W113" s="333" t="str" cm="1">
        <f t="array" ref="W113">IF(ISBLANK(F113),"FALSE",IFERROR((VLOOKUP(TRIM(F113),TRIM(SCOEL!$B$12:$E$400),3,"FALSE")),"FALSE"))</f>
        <v>FALSE</v>
      </c>
      <c r="X113" s="287" t="str">
        <f t="shared" si="19"/>
        <v>Not Found</v>
      </c>
      <c r="Y113" s="283" t="b">
        <f t="shared" si="20"/>
        <v>0</v>
      </c>
      <c r="Z113" s="283" t="str">
        <f t="shared" si="21"/>
        <v>geen H411</v>
      </c>
      <c r="AA113" s="269" t="b">
        <f>IF(ISNUMBER(MATCH(F113,'ECHA POP'!D:D,0)),TRUE,FALSE)</f>
        <v>0</v>
      </c>
      <c r="AB113" s="269" t="b">
        <f>IF(ISNUMBER(MATCH(F113,'ECHA candidate SVHC'!D:D,0)),TRUE,FALSE)</f>
        <v>0</v>
      </c>
      <c r="AC113" s="269" t="b">
        <f>IF(ISNUMBER(MATCH(F113,'ECHA PBT'!D:D,0)),TRUE,FALSE)</f>
        <v>0</v>
      </c>
      <c r="AD113" s="270" t="b" cm="1">
        <f t="array" ref="AD113">IF(ISNUMBER(MATCH(F113, _xlfn._xlws.FILTER('ECHA biocidal AS'!C:C, 'ECHA biocidal AS'!H:H="true"), 0)), "yes", FALSE)</f>
        <v>0</v>
      </c>
      <c r="AE113" s="269" t="b">
        <f>IF(AND(AD113=FALSE,(ISNUMBER(MATCH(F113,'ECHA biocidal AS'!C:C,0)))),TRUE,FALSE)</f>
        <v>0</v>
      </c>
      <c r="AF113" s="270" t="b" cm="1">
        <f t="array" ref="AF113">IF(ISNUMBER(MATCH(F113, _xlfn._xlws.FILTER('ECHA biocidal AS'!C:C, 'ECHA biocidal AS'!M:M="Approved"), 0)), TRUE, FALSE)</f>
        <v>0</v>
      </c>
      <c r="AG113" s="281"/>
      <c r="AH113" s="269" t="b">
        <f>IF(ISNUMBER(MATCH(F113,'EQS WFD'!D:D,0)),TRUE,FALSE)</f>
        <v>0</v>
      </c>
      <c r="AI113" s="281"/>
      <c r="AJ113" s="269" t="b">
        <f>IF(ISNUMBER(MATCH(F113,'SoC_Ctgb 20181010'!C:C,0)),TRUE,FALSE)</f>
        <v>0</v>
      </c>
      <c r="AK113" s="282"/>
    </row>
    <row r="114" spans="5:37" ht="16" x14ac:dyDescent="0.15">
      <c r="K114" s="249"/>
      <c r="L114" s="250"/>
      <c r="M114" s="291" t="str">
        <f t="shared" ref="M114:M125" si="23">IF(COUNTIF(N114:W114,TRUE)&gt;0,TRUE,"Not Found")</f>
        <v>Not Found</v>
      </c>
      <c r="N114" s="283" t="b">
        <f t="shared" ref="N114:N125" si="24">IF(AND((COUNTIF($E$4,"*H3*")),(COUNTIF(K114,"*H3*"))),TRUE,FALSE)</f>
        <v>0</v>
      </c>
      <c r="O114" s="296"/>
      <c r="P114" s="296" t="b">
        <f t="shared" si="15"/>
        <v>0</v>
      </c>
      <c r="Q114" s="296" t="b">
        <f t="shared" si="16"/>
        <v>0</v>
      </c>
      <c r="R114" s="284" t="b">
        <f t="shared" si="17"/>
        <v>0</v>
      </c>
      <c r="S114" s="278"/>
      <c r="T114" s="284" t="b">
        <f t="shared" ref="T114:T125" si="25">AC114</f>
        <v>0</v>
      </c>
      <c r="U114" s="284" t="b">
        <f t="shared" ref="U114:U125" si="26">AD114</f>
        <v>0</v>
      </c>
      <c r="V114" s="278"/>
      <c r="W114" s="333" t="str" cm="1">
        <f t="array" ref="W114">IF(ISBLANK(F114),"FALSE",IFERROR((VLOOKUP(TRIM(F114),TRIM(SCOEL!$B$12:$E$400),3,"FALSE")),"FALSE"))</f>
        <v>FALSE</v>
      </c>
      <c r="X114" s="287" t="str">
        <f t="shared" si="19"/>
        <v>Not Found</v>
      </c>
      <c r="Y114" s="283" t="b">
        <f t="shared" si="20"/>
        <v>0</v>
      </c>
      <c r="Z114" s="283" t="str">
        <f t="shared" si="21"/>
        <v>geen H411</v>
      </c>
      <c r="AA114" s="269" t="b">
        <f>IF(ISNUMBER(MATCH(F114,'ECHA POP'!D:D,0)),TRUE,FALSE)</f>
        <v>0</v>
      </c>
      <c r="AB114" s="269" t="b">
        <f>IF(ISNUMBER(MATCH(F114,'ECHA candidate SVHC'!D:D,0)),TRUE,FALSE)</f>
        <v>0</v>
      </c>
      <c r="AC114" s="269" t="b">
        <f>IF(ISNUMBER(MATCH(F114,'ECHA PBT'!D:D,0)),TRUE,FALSE)</f>
        <v>0</v>
      </c>
      <c r="AD114" s="270" t="b" cm="1">
        <f t="array" ref="AD114">IF(ISNUMBER(MATCH(F114, _xlfn._xlws.FILTER('ECHA biocidal AS'!C:C, 'ECHA biocidal AS'!H:H="true"), 0)), "yes", FALSE)</f>
        <v>0</v>
      </c>
      <c r="AE114" s="269" t="b">
        <f>IF(AND(AD114=FALSE,(ISNUMBER(MATCH(F114,'ECHA biocidal AS'!C:C,0)))),TRUE,FALSE)</f>
        <v>0</v>
      </c>
      <c r="AF114" s="270" t="b" cm="1">
        <f t="array" ref="AF114">IF(ISNUMBER(MATCH(F114, _xlfn._xlws.FILTER('ECHA biocidal AS'!C:C, 'ECHA biocidal AS'!M:M="Approved"), 0)), TRUE, FALSE)</f>
        <v>0</v>
      </c>
      <c r="AG114" s="281"/>
      <c r="AH114" s="269" t="b">
        <f>IF(ISNUMBER(MATCH(F114,'EQS WFD'!D:D,0)),TRUE,FALSE)</f>
        <v>0</v>
      </c>
      <c r="AI114" s="281"/>
      <c r="AJ114" s="269" t="b">
        <f>IF(ISNUMBER(MATCH(F114,'SoC_Ctgb 20181010'!C:C,0)),TRUE,FALSE)</f>
        <v>0</v>
      </c>
      <c r="AK114" s="282"/>
    </row>
    <row r="115" spans="5:37" ht="16" x14ac:dyDescent="0.15">
      <c r="K115" s="249"/>
      <c r="L115" s="250"/>
      <c r="M115" s="291" t="str">
        <f t="shared" si="23"/>
        <v>Not Found</v>
      </c>
      <c r="N115" s="283" t="b">
        <f t="shared" si="24"/>
        <v>0</v>
      </c>
      <c r="O115" s="296"/>
      <c r="P115" s="296" t="b">
        <f t="shared" si="15"/>
        <v>0</v>
      </c>
      <c r="Q115" s="296" t="b">
        <f t="shared" si="16"/>
        <v>0</v>
      </c>
      <c r="R115" s="284" t="b">
        <f t="shared" si="17"/>
        <v>0</v>
      </c>
      <c r="S115" s="278"/>
      <c r="T115" s="284" t="b">
        <f t="shared" si="25"/>
        <v>0</v>
      </c>
      <c r="U115" s="284" t="b">
        <f t="shared" si="26"/>
        <v>0</v>
      </c>
      <c r="V115" s="278"/>
      <c r="W115" s="333" t="str" cm="1">
        <f t="array" ref="W115">IF(ISBLANK(F115),"FALSE",IFERROR((VLOOKUP(TRIM(F115),TRIM(SCOEL!$B$12:$E$400),3,"FALSE")),"FALSE"))</f>
        <v>FALSE</v>
      </c>
      <c r="X115" s="287" t="str">
        <f t="shared" si="19"/>
        <v>Not Found</v>
      </c>
      <c r="Y115" s="283" t="b">
        <f t="shared" si="20"/>
        <v>0</v>
      </c>
      <c r="Z115" s="283" t="str">
        <f t="shared" si="21"/>
        <v>geen H411</v>
      </c>
      <c r="AA115" s="269" t="b">
        <f>IF(ISNUMBER(MATCH(F115,'ECHA POP'!D:D,0)),TRUE,FALSE)</f>
        <v>0</v>
      </c>
      <c r="AB115" s="269" t="b">
        <f>IF(ISNUMBER(MATCH(F115,'ECHA candidate SVHC'!D:D,0)),TRUE,FALSE)</f>
        <v>0</v>
      </c>
      <c r="AC115" s="269" t="b">
        <f>IF(ISNUMBER(MATCH(F115,'ECHA PBT'!D:D,0)),TRUE,FALSE)</f>
        <v>0</v>
      </c>
      <c r="AD115" s="270" t="b" cm="1">
        <f t="array" ref="AD115">IF(ISNUMBER(MATCH(F115, _xlfn._xlws.FILTER('ECHA biocidal AS'!C:C, 'ECHA biocidal AS'!H:H="true"), 0)), "yes", FALSE)</f>
        <v>0</v>
      </c>
      <c r="AE115" s="269" t="b">
        <f>IF(AND(AD115=FALSE,(ISNUMBER(MATCH(F115,'ECHA biocidal AS'!C:C,0)))),TRUE,FALSE)</f>
        <v>0</v>
      </c>
      <c r="AF115" s="270" t="b" cm="1">
        <f t="array" ref="AF115">IF(ISNUMBER(MATCH(F115, _xlfn._xlws.FILTER('ECHA biocidal AS'!C:C, 'ECHA biocidal AS'!M:M="Approved"), 0)), TRUE, FALSE)</f>
        <v>0</v>
      </c>
      <c r="AG115" s="281"/>
      <c r="AH115" s="269" t="b">
        <f>IF(ISNUMBER(MATCH(F115,'EQS WFD'!D:D,0)),TRUE,FALSE)</f>
        <v>0</v>
      </c>
      <c r="AI115" s="281"/>
      <c r="AJ115" s="269" t="b">
        <f>IF(ISNUMBER(MATCH(F115,'SoC_Ctgb 20181010'!C:C,0)),TRUE,FALSE)</f>
        <v>0</v>
      </c>
      <c r="AK115" s="282"/>
    </row>
    <row r="116" spans="5:37" ht="16" x14ac:dyDescent="0.15">
      <c r="K116" s="249"/>
      <c r="L116" s="250"/>
      <c r="M116" s="291" t="str">
        <f t="shared" si="23"/>
        <v>Not Found</v>
      </c>
      <c r="N116" s="283" t="b">
        <f t="shared" si="24"/>
        <v>0</v>
      </c>
      <c r="O116" s="296"/>
      <c r="P116" s="296" t="b">
        <f t="shared" si="15"/>
        <v>0</v>
      </c>
      <c r="Q116" s="296" t="b">
        <f t="shared" si="16"/>
        <v>0</v>
      </c>
      <c r="R116" s="284" t="b">
        <f t="shared" si="17"/>
        <v>0</v>
      </c>
      <c r="S116" s="278"/>
      <c r="T116" s="284" t="b">
        <f t="shared" si="25"/>
        <v>0</v>
      </c>
      <c r="U116" s="284" t="b">
        <f t="shared" si="26"/>
        <v>0</v>
      </c>
      <c r="V116" s="278"/>
      <c r="W116" s="333" t="str" cm="1">
        <f t="array" ref="W116">IF(ISBLANK(F116),"FALSE",IFERROR((VLOOKUP(TRIM(F116),TRIM(SCOEL!$B$12:$E$400),3,"FALSE")),"FALSE"))</f>
        <v>FALSE</v>
      </c>
      <c r="X116" s="287" t="str">
        <f t="shared" si="19"/>
        <v>Not Found</v>
      </c>
      <c r="Y116" s="283" t="b">
        <f t="shared" si="20"/>
        <v>0</v>
      </c>
      <c r="Z116" s="283" t="str">
        <f t="shared" si="21"/>
        <v>geen H411</v>
      </c>
      <c r="AA116" s="269" t="b">
        <f>IF(ISNUMBER(MATCH(F116,'ECHA POP'!D:D,0)),TRUE,FALSE)</f>
        <v>0</v>
      </c>
      <c r="AB116" s="269" t="b">
        <f>IF(ISNUMBER(MATCH(F116,'ECHA candidate SVHC'!D:D,0)),TRUE,FALSE)</f>
        <v>0</v>
      </c>
      <c r="AC116" s="269" t="b">
        <f>IF(ISNUMBER(MATCH(F116,'ECHA PBT'!D:D,0)),TRUE,FALSE)</f>
        <v>0</v>
      </c>
      <c r="AD116" s="270" t="b" cm="1">
        <f t="array" ref="AD116">IF(ISNUMBER(MATCH(F116, _xlfn._xlws.FILTER('ECHA biocidal AS'!C:C, 'ECHA biocidal AS'!H:H="true"), 0)), "yes", FALSE)</f>
        <v>0</v>
      </c>
      <c r="AE116" s="269" t="b">
        <f>IF(AND(AD116=FALSE,(ISNUMBER(MATCH(F116,'ECHA biocidal AS'!C:C,0)))),TRUE,FALSE)</f>
        <v>0</v>
      </c>
      <c r="AF116" s="270" t="b" cm="1">
        <f t="array" ref="AF116">IF(ISNUMBER(MATCH(F116, _xlfn._xlws.FILTER('ECHA biocidal AS'!C:C, 'ECHA biocidal AS'!M:M="Approved"), 0)), TRUE, FALSE)</f>
        <v>0</v>
      </c>
      <c r="AG116" s="281"/>
      <c r="AH116" s="269" t="b">
        <f>IF(ISNUMBER(MATCH(F116,'EQS WFD'!D:D,0)),TRUE,FALSE)</f>
        <v>0</v>
      </c>
      <c r="AI116" s="281"/>
      <c r="AJ116" s="269" t="b">
        <f>IF(ISNUMBER(MATCH(F116,'SoC_Ctgb 20181010'!C:C,0)),TRUE,FALSE)</f>
        <v>0</v>
      </c>
      <c r="AK116" s="282"/>
    </row>
    <row r="117" spans="5:37" ht="16" x14ac:dyDescent="0.15">
      <c r="K117" s="249"/>
      <c r="L117" s="250"/>
      <c r="M117" s="291" t="str">
        <f t="shared" si="23"/>
        <v>Not Found</v>
      </c>
      <c r="N117" s="283" t="b">
        <f t="shared" si="24"/>
        <v>0</v>
      </c>
      <c r="O117" s="296"/>
      <c r="P117" s="296" t="b">
        <f t="shared" si="15"/>
        <v>0</v>
      </c>
      <c r="Q117" s="296" t="b">
        <f t="shared" si="16"/>
        <v>0</v>
      </c>
      <c r="R117" s="284" t="b">
        <f t="shared" si="17"/>
        <v>0</v>
      </c>
      <c r="S117" s="278"/>
      <c r="T117" s="284" t="b">
        <f t="shared" si="25"/>
        <v>0</v>
      </c>
      <c r="U117" s="284" t="b">
        <f t="shared" si="26"/>
        <v>0</v>
      </c>
      <c r="V117" s="278"/>
      <c r="W117" s="333" t="str" cm="1">
        <f t="array" ref="W117">IF(ISBLANK(F117),"FALSE",IFERROR((VLOOKUP(TRIM(F117),TRIM(SCOEL!$B$12:$E$400),3,"FALSE")),"FALSE"))</f>
        <v>FALSE</v>
      </c>
      <c r="X117" s="287" t="str">
        <f t="shared" si="19"/>
        <v>Not Found</v>
      </c>
      <c r="Y117" s="283" t="b">
        <f t="shared" si="20"/>
        <v>0</v>
      </c>
      <c r="Z117" s="283" t="str">
        <f t="shared" si="21"/>
        <v>geen H411</v>
      </c>
      <c r="AA117" s="269" t="b">
        <f>IF(ISNUMBER(MATCH(F117,'ECHA POP'!D:D,0)),TRUE,FALSE)</f>
        <v>0</v>
      </c>
      <c r="AB117" s="269" t="b">
        <f>IF(ISNUMBER(MATCH(F117,'ECHA candidate SVHC'!D:D,0)),TRUE,FALSE)</f>
        <v>0</v>
      </c>
      <c r="AC117" s="269" t="b">
        <f>IF(ISNUMBER(MATCH(F117,'ECHA PBT'!D:D,0)),TRUE,FALSE)</f>
        <v>0</v>
      </c>
      <c r="AD117" s="270" t="b" cm="1">
        <f t="array" ref="AD117">IF(ISNUMBER(MATCH(F117, _xlfn._xlws.FILTER('ECHA biocidal AS'!C:C, 'ECHA biocidal AS'!H:H="true"), 0)), "yes", FALSE)</f>
        <v>0</v>
      </c>
      <c r="AE117" s="269" t="b">
        <f>IF(AND(AD117=FALSE,(ISNUMBER(MATCH(F117,'ECHA biocidal AS'!C:C,0)))),TRUE,FALSE)</f>
        <v>0</v>
      </c>
      <c r="AF117" s="270" t="b" cm="1">
        <f t="array" ref="AF117">IF(ISNUMBER(MATCH(F117, _xlfn._xlws.FILTER('ECHA biocidal AS'!C:C, 'ECHA biocidal AS'!M:M="Approved"), 0)), TRUE, FALSE)</f>
        <v>0</v>
      </c>
      <c r="AG117" s="281"/>
      <c r="AH117" s="269" t="b">
        <f>IF(ISNUMBER(MATCH(F117,'EQS WFD'!D:D,0)),TRUE,FALSE)</f>
        <v>0</v>
      </c>
      <c r="AI117" s="281"/>
      <c r="AJ117" s="269" t="b">
        <f>IF(ISNUMBER(MATCH(F117,'SoC_Ctgb 20181010'!C:C,0)),TRUE,FALSE)</f>
        <v>0</v>
      </c>
      <c r="AK117" s="282"/>
    </row>
    <row r="118" spans="5:37" ht="16" x14ac:dyDescent="0.15">
      <c r="K118" s="249"/>
      <c r="L118" s="250"/>
      <c r="M118" s="291" t="str">
        <f t="shared" si="23"/>
        <v>Not Found</v>
      </c>
      <c r="N118" s="283" t="b">
        <f t="shared" si="24"/>
        <v>0</v>
      </c>
      <c r="O118" s="296"/>
      <c r="P118" s="296" t="b">
        <f t="shared" si="15"/>
        <v>0</v>
      </c>
      <c r="Q118" s="296" t="b">
        <f t="shared" si="16"/>
        <v>0</v>
      </c>
      <c r="R118" s="284" t="b">
        <f t="shared" si="17"/>
        <v>0</v>
      </c>
      <c r="S118" s="278"/>
      <c r="T118" s="284" t="b">
        <f t="shared" si="25"/>
        <v>0</v>
      </c>
      <c r="U118" s="284" t="b">
        <f t="shared" si="26"/>
        <v>0</v>
      </c>
      <c r="V118" s="278"/>
      <c r="W118" s="333" t="str" cm="1">
        <f t="array" ref="W118">IF(ISBLANK(F118),"FALSE",IFERROR((VLOOKUP(TRIM(F118),TRIM(SCOEL!$B$12:$E$400),3,"FALSE")),"FALSE"))</f>
        <v>FALSE</v>
      </c>
      <c r="X118" s="287" t="str">
        <f t="shared" si="19"/>
        <v>Not Found</v>
      </c>
      <c r="Y118" s="283" t="b">
        <f t="shared" si="20"/>
        <v>0</v>
      </c>
      <c r="Z118" s="283" t="str">
        <f t="shared" si="21"/>
        <v>geen H411</v>
      </c>
      <c r="AA118" s="269" t="b">
        <f>IF(ISNUMBER(MATCH(F118,'ECHA POP'!D:D,0)),TRUE,FALSE)</f>
        <v>0</v>
      </c>
      <c r="AB118" s="269" t="b">
        <f>IF(ISNUMBER(MATCH(F118,'ECHA candidate SVHC'!D:D,0)),TRUE,FALSE)</f>
        <v>0</v>
      </c>
      <c r="AC118" s="269" t="b">
        <f>IF(ISNUMBER(MATCH(F118,'ECHA PBT'!D:D,0)),TRUE,FALSE)</f>
        <v>0</v>
      </c>
      <c r="AD118" s="270" t="b" cm="1">
        <f t="array" ref="AD118">IF(ISNUMBER(MATCH(F118, _xlfn._xlws.FILTER('ECHA biocidal AS'!C:C, 'ECHA biocidal AS'!H:H="true"), 0)), "yes", FALSE)</f>
        <v>0</v>
      </c>
      <c r="AE118" s="269" t="b">
        <f>IF(AND(AD118=FALSE,(ISNUMBER(MATCH(F118,'ECHA biocidal AS'!C:C,0)))),TRUE,FALSE)</f>
        <v>0</v>
      </c>
      <c r="AF118" s="270" t="b" cm="1">
        <f t="array" ref="AF118">IF(ISNUMBER(MATCH(F118, _xlfn._xlws.FILTER('ECHA biocidal AS'!C:C, 'ECHA biocidal AS'!M:M="Approved"), 0)), TRUE, FALSE)</f>
        <v>0</v>
      </c>
      <c r="AG118" s="281"/>
      <c r="AH118" s="269" t="b">
        <f>IF(ISNUMBER(MATCH(F118,'EQS WFD'!D:D,0)),TRUE,FALSE)</f>
        <v>0</v>
      </c>
      <c r="AI118" s="281"/>
      <c r="AJ118" s="269" t="b">
        <f>IF(ISNUMBER(MATCH(F118,'SoC_Ctgb 20181010'!C:C,0)),TRUE,FALSE)</f>
        <v>0</v>
      </c>
      <c r="AK118" s="282"/>
    </row>
    <row r="119" spans="5:37" ht="16" x14ac:dyDescent="0.15">
      <c r="K119" s="249"/>
      <c r="L119" s="250"/>
      <c r="M119" s="291" t="str">
        <f t="shared" si="23"/>
        <v>Not Found</v>
      </c>
      <c r="N119" s="283" t="b">
        <f t="shared" si="24"/>
        <v>0</v>
      </c>
      <c r="O119" s="296"/>
      <c r="P119" s="296" t="b">
        <f t="shared" si="15"/>
        <v>0</v>
      </c>
      <c r="Q119" s="296" t="b">
        <f t="shared" si="16"/>
        <v>0</v>
      </c>
      <c r="R119" s="284" t="b">
        <f t="shared" si="17"/>
        <v>0</v>
      </c>
      <c r="S119" s="278"/>
      <c r="T119" s="284" t="b">
        <f t="shared" si="25"/>
        <v>0</v>
      </c>
      <c r="U119" s="284" t="b">
        <f t="shared" si="26"/>
        <v>0</v>
      </c>
      <c r="V119" s="278"/>
      <c r="W119" s="333" t="str" cm="1">
        <f t="array" ref="W119">IF(ISBLANK(F119),"FALSE",IFERROR((VLOOKUP(TRIM(F119),TRIM(SCOEL!$B$12:$E$400),3,"FALSE")),"FALSE"))</f>
        <v>FALSE</v>
      </c>
      <c r="X119" s="287" t="str">
        <f t="shared" si="19"/>
        <v>Not Found</v>
      </c>
      <c r="Y119" s="283" t="b">
        <f t="shared" si="20"/>
        <v>0</v>
      </c>
      <c r="Z119" s="283" t="str">
        <f t="shared" si="21"/>
        <v>geen H411</v>
      </c>
      <c r="AA119" s="269" t="b">
        <f>IF(ISNUMBER(MATCH(F119,'ECHA POP'!D:D,0)),TRUE,FALSE)</f>
        <v>0</v>
      </c>
      <c r="AB119" s="269" t="b">
        <f>IF(ISNUMBER(MATCH(F119,'ECHA candidate SVHC'!D:D,0)),TRUE,FALSE)</f>
        <v>0</v>
      </c>
      <c r="AC119" s="269" t="b">
        <f>IF(ISNUMBER(MATCH(F119,'ECHA PBT'!D:D,0)),TRUE,FALSE)</f>
        <v>0</v>
      </c>
      <c r="AD119" s="270" t="b" cm="1">
        <f t="array" ref="AD119">IF(ISNUMBER(MATCH(F119, _xlfn._xlws.FILTER('ECHA biocidal AS'!C:C, 'ECHA biocidal AS'!H:H="true"), 0)), "yes", FALSE)</f>
        <v>0</v>
      </c>
      <c r="AE119" s="269" t="b">
        <f>IF(AND(AD119=FALSE,(ISNUMBER(MATCH(F119,'ECHA biocidal AS'!C:C,0)))),TRUE,FALSE)</f>
        <v>0</v>
      </c>
      <c r="AF119" s="270" t="b" cm="1">
        <f t="array" ref="AF119">IF(ISNUMBER(MATCH(F119, _xlfn._xlws.FILTER('ECHA biocidal AS'!C:C, 'ECHA biocidal AS'!M:M="Approved"), 0)), TRUE, FALSE)</f>
        <v>0</v>
      </c>
      <c r="AG119" s="281"/>
      <c r="AH119" s="269" t="b">
        <f>IF(ISNUMBER(MATCH(F119,'EQS WFD'!D:D,0)),TRUE,FALSE)</f>
        <v>0</v>
      </c>
      <c r="AI119" s="281"/>
      <c r="AJ119" s="269" t="b">
        <f>IF(ISNUMBER(MATCH(F119,'SoC_Ctgb 20181010'!C:C,0)),TRUE,FALSE)</f>
        <v>0</v>
      </c>
      <c r="AK119" s="282"/>
    </row>
    <row r="120" spans="5:37" ht="16" x14ac:dyDescent="0.15">
      <c r="K120" s="249"/>
      <c r="L120" s="250"/>
      <c r="M120" s="291" t="str">
        <f t="shared" si="23"/>
        <v>Not Found</v>
      </c>
      <c r="N120" s="283" t="b">
        <f t="shared" si="24"/>
        <v>0</v>
      </c>
      <c r="O120" s="296"/>
      <c r="P120" s="296" t="b">
        <f t="shared" si="15"/>
        <v>0</v>
      </c>
      <c r="Q120" s="296" t="b">
        <f t="shared" si="16"/>
        <v>0</v>
      </c>
      <c r="R120" s="284" t="b">
        <f t="shared" si="17"/>
        <v>0</v>
      </c>
      <c r="S120" s="278"/>
      <c r="T120" s="284" t="b">
        <f t="shared" si="25"/>
        <v>0</v>
      </c>
      <c r="U120" s="284" t="b">
        <f t="shared" si="26"/>
        <v>0</v>
      </c>
      <c r="V120" s="278"/>
      <c r="W120" s="333" t="str" cm="1">
        <f t="array" ref="W120">IF(ISBLANK(F120),"FALSE",IFERROR((VLOOKUP(TRIM(F120),TRIM(SCOEL!$B$12:$E$400),3,"FALSE")),"FALSE"))</f>
        <v>FALSE</v>
      </c>
      <c r="X120" s="287" t="str">
        <f t="shared" si="19"/>
        <v>Not Found</v>
      </c>
      <c r="Y120" s="283" t="b">
        <f t="shared" si="20"/>
        <v>0</v>
      </c>
      <c r="Z120" s="283" t="str">
        <f t="shared" si="21"/>
        <v>geen H411</v>
      </c>
      <c r="AA120" s="269" t="b">
        <f>IF(ISNUMBER(MATCH(F120,'ECHA POP'!D:D,0)),TRUE,FALSE)</f>
        <v>0</v>
      </c>
      <c r="AB120" s="269" t="b">
        <f>IF(ISNUMBER(MATCH(F120,'ECHA candidate SVHC'!D:D,0)),TRUE,FALSE)</f>
        <v>0</v>
      </c>
      <c r="AC120" s="269" t="b">
        <f>IF(ISNUMBER(MATCH(F120,'ECHA PBT'!D:D,0)),TRUE,FALSE)</f>
        <v>0</v>
      </c>
      <c r="AD120" s="270" t="b" cm="1">
        <f t="array" ref="AD120">IF(ISNUMBER(MATCH(F120, _xlfn._xlws.FILTER('ECHA biocidal AS'!C:C, 'ECHA biocidal AS'!H:H="true"), 0)), "yes", FALSE)</f>
        <v>0</v>
      </c>
      <c r="AE120" s="269" t="b">
        <f>IF(AND(AD120=FALSE,(ISNUMBER(MATCH(F120,'ECHA biocidal AS'!C:C,0)))),TRUE,FALSE)</f>
        <v>0</v>
      </c>
      <c r="AF120" s="270" t="b" cm="1">
        <f t="array" ref="AF120">IF(ISNUMBER(MATCH(F120, _xlfn._xlws.FILTER('ECHA biocidal AS'!C:C, 'ECHA biocidal AS'!M:M="Approved"), 0)), TRUE, FALSE)</f>
        <v>0</v>
      </c>
      <c r="AG120" s="281"/>
      <c r="AH120" s="269" t="b">
        <f>IF(ISNUMBER(MATCH(F120,'EQS WFD'!D:D,0)),TRUE,FALSE)</f>
        <v>0</v>
      </c>
      <c r="AI120" s="281"/>
      <c r="AJ120" s="269" t="b">
        <f>IF(ISNUMBER(MATCH(F120,'SoC_Ctgb 20181010'!C:C,0)),TRUE,FALSE)</f>
        <v>0</v>
      </c>
      <c r="AK120" s="282"/>
    </row>
    <row r="121" spans="5:37" ht="16" x14ac:dyDescent="0.15">
      <c r="K121" s="249"/>
      <c r="L121" s="250"/>
      <c r="M121" s="291" t="str">
        <f t="shared" si="23"/>
        <v>Not Found</v>
      </c>
      <c r="N121" s="283" t="b">
        <f t="shared" si="24"/>
        <v>0</v>
      </c>
      <c r="O121" s="296"/>
      <c r="P121" s="296" t="b">
        <f t="shared" si="15"/>
        <v>0</v>
      </c>
      <c r="Q121" s="296" t="b">
        <f t="shared" si="16"/>
        <v>0</v>
      </c>
      <c r="R121" s="284" t="b">
        <f t="shared" si="17"/>
        <v>0</v>
      </c>
      <c r="S121" s="278"/>
      <c r="T121" s="284" t="b">
        <f t="shared" si="25"/>
        <v>0</v>
      </c>
      <c r="U121" s="284" t="b">
        <f t="shared" si="26"/>
        <v>0</v>
      </c>
      <c r="V121" s="278"/>
      <c r="W121" s="333" t="str" cm="1">
        <f t="array" ref="W121">IF(ISBLANK(F121),"FALSE",IFERROR((VLOOKUP(TRIM(F121),TRIM(SCOEL!$B$12:$E$400),3,"FALSE")),"FALSE"))</f>
        <v>FALSE</v>
      </c>
      <c r="X121" s="287" t="str">
        <f t="shared" si="19"/>
        <v>Not Found</v>
      </c>
      <c r="Y121" s="283" t="b">
        <f t="shared" si="20"/>
        <v>0</v>
      </c>
      <c r="Z121" s="283" t="str">
        <f t="shared" si="21"/>
        <v>geen H411</v>
      </c>
      <c r="AA121" s="269" t="b">
        <f>IF(ISNUMBER(MATCH(F121,'ECHA POP'!D:D,0)),TRUE,FALSE)</f>
        <v>0</v>
      </c>
      <c r="AB121" s="269" t="b">
        <f>IF(ISNUMBER(MATCH(F121,'ECHA candidate SVHC'!D:D,0)),TRUE,FALSE)</f>
        <v>0</v>
      </c>
      <c r="AC121" s="269" t="b">
        <f>IF(ISNUMBER(MATCH(F121,'ECHA PBT'!D:D,0)),TRUE,FALSE)</f>
        <v>0</v>
      </c>
      <c r="AD121" s="270" t="b" cm="1">
        <f t="array" ref="AD121">IF(ISNUMBER(MATCH(F121, _xlfn._xlws.FILTER('ECHA biocidal AS'!C:C, 'ECHA biocidal AS'!H:H="true"), 0)), "yes", FALSE)</f>
        <v>0</v>
      </c>
      <c r="AE121" s="269" t="b">
        <f>IF(AND(AD121=FALSE,(ISNUMBER(MATCH(F121,'ECHA biocidal AS'!C:C,0)))),TRUE,FALSE)</f>
        <v>0</v>
      </c>
      <c r="AF121" s="270" t="b" cm="1">
        <f t="array" ref="AF121">IF(ISNUMBER(MATCH(F121, _xlfn._xlws.FILTER('ECHA biocidal AS'!C:C, 'ECHA biocidal AS'!M:M="Approved"), 0)), TRUE, FALSE)</f>
        <v>0</v>
      </c>
      <c r="AG121" s="281"/>
      <c r="AH121" s="269" t="b">
        <f>IF(ISNUMBER(MATCH(F121,'EQS WFD'!D:D,0)),TRUE,FALSE)</f>
        <v>0</v>
      </c>
      <c r="AI121" s="281"/>
      <c r="AJ121" s="269" t="b">
        <f>IF(ISNUMBER(MATCH(F121,'SoC_Ctgb 20181010'!C:C,0)),TRUE,FALSE)</f>
        <v>0</v>
      </c>
      <c r="AK121" s="282"/>
    </row>
    <row r="122" spans="5:37" ht="16" x14ac:dyDescent="0.15">
      <c r="K122" s="249"/>
      <c r="L122" s="250"/>
      <c r="M122" s="291" t="str">
        <f t="shared" si="23"/>
        <v>Not Found</v>
      </c>
      <c r="N122" s="283" t="b">
        <f t="shared" si="24"/>
        <v>0</v>
      </c>
      <c r="O122" s="296"/>
      <c r="P122" s="296" t="b">
        <f t="shared" si="15"/>
        <v>0</v>
      </c>
      <c r="Q122" s="296" t="b">
        <f t="shared" si="16"/>
        <v>0</v>
      </c>
      <c r="R122" s="284" t="b">
        <f t="shared" si="17"/>
        <v>0</v>
      </c>
      <c r="S122" s="278"/>
      <c r="T122" s="284" t="b">
        <f t="shared" si="25"/>
        <v>0</v>
      </c>
      <c r="U122" s="284" t="b">
        <f t="shared" si="26"/>
        <v>0</v>
      </c>
      <c r="V122" s="278"/>
      <c r="W122" s="333" t="str" cm="1">
        <f t="array" ref="W122">IF(ISBLANK(F122),"FALSE",IFERROR((VLOOKUP(TRIM(F122),TRIM(SCOEL!$B$12:$E$400),3,"FALSE")),"FALSE"))</f>
        <v>FALSE</v>
      </c>
      <c r="X122" s="287" t="str">
        <f t="shared" si="19"/>
        <v>Not Found</v>
      </c>
      <c r="Y122" s="283" t="b">
        <f t="shared" si="20"/>
        <v>0</v>
      </c>
      <c r="Z122" s="283" t="str">
        <f t="shared" si="21"/>
        <v>geen H411</v>
      </c>
      <c r="AA122" s="269" t="b">
        <f>IF(ISNUMBER(MATCH(F122,'ECHA POP'!D:D,0)),TRUE,FALSE)</f>
        <v>0</v>
      </c>
      <c r="AB122" s="269" t="b">
        <f>IF(ISNUMBER(MATCH(F122,'ECHA candidate SVHC'!D:D,0)),TRUE,FALSE)</f>
        <v>0</v>
      </c>
      <c r="AC122" s="269" t="b">
        <f>IF(ISNUMBER(MATCH(F122,'ECHA PBT'!D:D,0)),TRUE,FALSE)</f>
        <v>0</v>
      </c>
      <c r="AD122" s="270" t="b" cm="1">
        <f t="array" ref="AD122">IF(ISNUMBER(MATCH(F122, _xlfn._xlws.FILTER('ECHA biocidal AS'!C:C, 'ECHA biocidal AS'!H:H="true"), 0)), "yes", FALSE)</f>
        <v>0</v>
      </c>
      <c r="AE122" s="269" t="b">
        <f>IF(AND(AD122=FALSE,(ISNUMBER(MATCH(F122,'ECHA biocidal AS'!C:C,0)))),TRUE,FALSE)</f>
        <v>0</v>
      </c>
      <c r="AF122" s="270" t="b" cm="1">
        <f t="array" ref="AF122">IF(ISNUMBER(MATCH(F122, _xlfn._xlws.FILTER('ECHA biocidal AS'!C:C, 'ECHA biocidal AS'!M:M="Approved"), 0)), TRUE, FALSE)</f>
        <v>0</v>
      </c>
      <c r="AG122" s="281"/>
      <c r="AH122" s="269" t="b">
        <f>IF(ISNUMBER(MATCH(F122,'EQS WFD'!D:D,0)),TRUE,FALSE)</f>
        <v>0</v>
      </c>
      <c r="AI122" s="281"/>
      <c r="AJ122" s="269" t="b">
        <f>IF(ISNUMBER(MATCH(F122,'SoC_Ctgb 20181010'!C:C,0)),TRUE,FALSE)</f>
        <v>0</v>
      </c>
      <c r="AK122" s="282"/>
    </row>
    <row r="123" spans="5:37" ht="16" x14ac:dyDescent="0.15">
      <c r="K123" s="249"/>
      <c r="L123" s="250"/>
      <c r="M123" s="291" t="str">
        <f t="shared" si="23"/>
        <v>Not Found</v>
      </c>
      <c r="N123" s="283" t="b">
        <f t="shared" si="24"/>
        <v>0</v>
      </c>
      <c r="O123" s="296"/>
      <c r="P123" s="296" t="b">
        <f t="shared" si="15"/>
        <v>0</v>
      </c>
      <c r="Q123" s="296" t="b">
        <f t="shared" si="16"/>
        <v>0</v>
      </c>
      <c r="R123" s="284" t="b">
        <f t="shared" si="17"/>
        <v>0</v>
      </c>
      <c r="S123" s="278"/>
      <c r="T123" s="284" t="b">
        <f t="shared" si="25"/>
        <v>0</v>
      </c>
      <c r="U123" s="284" t="b">
        <f t="shared" si="26"/>
        <v>0</v>
      </c>
      <c r="V123" s="278"/>
      <c r="W123" s="333" t="str" cm="1">
        <f t="array" ref="W123">IF(ISBLANK(F123),"FALSE",IFERROR((VLOOKUP(TRIM(F123),TRIM(SCOEL!$B$12:$E$400),3,"FALSE")),"FALSE"))</f>
        <v>FALSE</v>
      </c>
      <c r="X123" s="287" t="str">
        <f t="shared" si="19"/>
        <v>Not Found</v>
      </c>
      <c r="Y123" s="283" t="b">
        <f t="shared" si="20"/>
        <v>0</v>
      </c>
      <c r="Z123" s="283" t="str">
        <f t="shared" si="21"/>
        <v>geen H411</v>
      </c>
      <c r="AA123" s="269" t="b">
        <f>IF(ISNUMBER(MATCH(F123,'ECHA POP'!D:D,0)),TRUE,FALSE)</f>
        <v>0</v>
      </c>
      <c r="AB123" s="269" t="b">
        <f>IF(ISNUMBER(MATCH(F123,'ECHA candidate SVHC'!D:D,0)),TRUE,FALSE)</f>
        <v>0</v>
      </c>
      <c r="AC123" s="269" t="b">
        <f>IF(ISNUMBER(MATCH(F123,'ECHA PBT'!D:D,0)),TRUE,FALSE)</f>
        <v>0</v>
      </c>
      <c r="AD123" s="270" t="b" cm="1">
        <f t="array" ref="AD123">IF(ISNUMBER(MATCH(F123, _xlfn._xlws.FILTER('ECHA biocidal AS'!C:C, 'ECHA biocidal AS'!H:H="true"), 0)), "yes", FALSE)</f>
        <v>0</v>
      </c>
      <c r="AE123" s="269" t="b">
        <f>IF(AND(AD123=FALSE,(ISNUMBER(MATCH(F123,'ECHA biocidal AS'!C:C,0)))),TRUE,FALSE)</f>
        <v>0</v>
      </c>
      <c r="AF123" s="270" t="b" cm="1">
        <f t="array" ref="AF123">IF(ISNUMBER(MATCH(F123, _xlfn._xlws.FILTER('ECHA biocidal AS'!C:C, 'ECHA biocidal AS'!M:M="Approved"), 0)), TRUE, FALSE)</f>
        <v>0</v>
      </c>
      <c r="AG123" s="281"/>
      <c r="AH123" s="269" t="b">
        <f>IF(ISNUMBER(MATCH(F123,'EQS WFD'!D:D,0)),TRUE,FALSE)</f>
        <v>0</v>
      </c>
      <c r="AI123" s="281"/>
      <c r="AJ123" s="269" t="b">
        <f>IF(ISNUMBER(MATCH(F123,'SoC_Ctgb 20181010'!C:C,0)),TRUE,FALSE)</f>
        <v>0</v>
      </c>
      <c r="AK123" s="282"/>
    </row>
    <row r="124" spans="5:37" ht="16" x14ac:dyDescent="0.15">
      <c r="K124" s="249"/>
      <c r="L124" s="250"/>
      <c r="M124" s="291" t="str">
        <f t="shared" si="23"/>
        <v>Not Found</v>
      </c>
      <c r="N124" s="283" t="b">
        <f t="shared" si="24"/>
        <v>0</v>
      </c>
      <c r="O124" s="296"/>
      <c r="P124" s="296" t="b">
        <f t="shared" si="15"/>
        <v>0</v>
      </c>
      <c r="Q124" s="296" t="b">
        <f t="shared" si="16"/>
        <v>0</v>
      </c>
      <c r="R124" s="284" t="b">
        <f t="shared" si="17"/>
        <v>0</v>
      </c>
      <c r="S124" s="278"/>
      <c r="T124" s="284" t="b">
        <f t="shared" si="25"/>
        <v>0</v>
      </c>
      <c r="U124" s="284" t="b">
        <f t="shared" si="26"/>
        <v>0</v>
      </c>
      <c r="V124" s="278"/>
      <c r="W124" s="333" t="str" cm="1">
        <f t="array" ref="W124">IF(ISBLANK(F124),"FALSE",IFERROR((VLOOKUP(TRIM(F124),TRIM(SCOEL!$B$12:$E$400),3,"FALSE")),"FALSE"))</f>
        <v>FALSE</v>
      </c>
      <c r="X124" s="287" t="str">
        <f t="shared" si="19"/>
        <v>Not Found</v>
      </c>
      <c r="Y124" s="283" t="b">
        <f t="shared" si="20"/>
        <v>0</v>
      </c>
      <c r="Z124" s="283" t="str">
        <f t="shared" si="21"/>
        <v>geen H411</v>
      </c>
      <c r="AA124" s="269" t="b">
        <f>IF(ISNUMBER(MATCH(F124,'ECHA POP'!D:D,0)),TRUE,FALSE)</f>
        <v>0</v>
      </c>
      <c r="AB124" s="269" t="b">
        <f>IF(ISNUMBER(MATCH(F124,'ECHA candidate SVHC'!D:D,0)),TRUE,FALSE)</f>
        <v>0</v>
      </c>
      <c r="AC124" s="269" t="b">
        <f>IF(ISNUMBER(MATCH(F124,'ECHA PBT'!D:D,0)),TRUE,FALSE)</f>
        <v>0</v>
      </c>
      <c r="AD124" s="270" t="b" cm="1">
        <f t="array" ref="AD124">IF(ISNUMBER(MATCH(F124, _xlfn._xlws.FILTER('ECHA biocidal AS'!C:C, 'ECHA biocidal AS'!H:H="true"), 0)), "yes", FALSE)</f>
        <v>0</v>
      </c>
      <c r="AE124" s="269" t="b">
        <f>IF(AND(AD124=FALSE,(ISNUMBER(MATCH(F124,'ECHA biocidal AS'!C:C,0)))),TRUE,FALSE)</f>
        <v>0</v>
      </c>
      <c r="AF124" s="270" t="b" cm="1">
        <f t="array" ref="AF124">IF(ISNUMBER(MATCH(F124, _xlfn._xlws.FILTER('ECHA biocidal AS'!C:C, 'ECHA biocidal AS'!M:M="Approved"), 0)), TRUE, FALSE)</f>
        <v>0</v>
      </c>
      <c r="AG124" s="281"/>
      <c r="AH124" s="269" t="b">
        <f>IF(ISNUMBER(MATCH(F124,'EQS WFD'!D:D,0)),TRUE,FALSE)</f>
        <v>0</v>
      </c>
      <c r="AI124" s="281"/>
      <c r="AJ124" s="269" t="b">
        <f>IF(ISNUMBER(MATCH(F124,'SoC_Ctgb 20181010'!C:C,0)),TRUE,FALSE)</f>
        <v>0</v>
      </c>
      <c r="AK124" s="282"/>
    </row>
    <row r="125" spans="5:37" ht="16" x14ac:dyDescent="0.15">
      <c r="K125" s="249"/>
      <c r="L125" s="250"/>
      <c r="M125" s="291" t="str">
        <f t="shared" si="23"/>
        <v>Not Found</v>
      </c>
      <c r="N125" s="283" t="b">
        <f t="shared" si="24"/>
        <v>0</v>
      </c>
      <c r="O125" s="296"/>
      <c r="P125" s="296" t="b">
        <f t="shared" si="15"/>
        <v>0</v>
      </c>
      <c r="Q125" s="296" t="b">
        <f t="shared" si="16"/>
        <v>0</v>
      </c>
      <c r="R125" s="284" t="b">
        <f t="shared" si="17"/>
        <v>0</v>
      </c>
      <c r="S125" s="278"/>
      <c r="T125" s="284" t="b">
        <f t="shared" si="25"/>
        <v>0</v>
      </c>
      <c r="U125" s="284" t="b">
        <f t="shared" si="26"/>
        <v>0</v>
      </c>
      <c r="V125" s="278"/>
      <c r="W125" s="333" t="str" cm="1">
        <f t="array" ref="W125">IF(ISBLANK(F125),"FALSE",IFERROR((VLOOKUP(TRIM(F125),TRIM(SCOEL!$B$12:$E$400),3,"FALSE")),"FALSE"))</f>
        <v>FALSE</v>
      </c>
      <c r="X125" s="287" t="str">
        <f t="shared" si="19"/>
        <v>Not Found</v>
      </c>
      <c r="Y125" s="283" t="b">
        <f t="shared" si="20"/>
        <v>0</v>
      </c>
      <c r="Z125" s="283" t="str">
        <f t="shared" si="21"/>
        <v>geen H411</v>
      </c>
      <c r="AA125" s="269" t="b">
        <f>IF(ISNUMBER(MATCH(F125,'ECHA POP'!D:D,0)),TRUE,FALSE)</f>
        <v>0</v>
      </c>
      <c r="AB125" s="269" t="b">
        <f>IF(ISNUMBER(MATCH(F125,'ECHA candidate SVHC'!D:D,0)),TRUE,FALSE)</f>
        <v>0</v>
      </c>
      <c r="AC125" s="269" t="b">
        <f>IF(ISNUMBER(MATCH(F125,'ECHA PBT'!D:D,0)),TRUE,FALSE)</f>
        <v>0</v>
      </c>
      <c r="AD125" s="270" t="b" cm="1">
        <f t="array" ref="AD125">IF(ISNUMBER(MATCH(F125, _xlfn._xlws.FILTER('ECHA biocidal AS'!C:C, 'ECHA biocidal AS'!H:H="true"), 0)), "yes", FALSE)</f>
        <v>0</v>
      </c>
      <c r="AE125" s="269" t="b">
        <f>IF(AND(AD125=FALSE,(ISNUMBER(MATCH(F125,'ECHA biocidal AS'!C:C,0)))),TRUE,FALSE)</f>
        <v>0</v>
      </c>
      <c r="AF125" s="270" t="b" cm="1">
        <f t="array" ref="AF125">IF(ISNUMBER(MATCH(F125, _xlfn._xlws.FILTER('ECHA biocidal AS'!C:C, 'ECHA biocidal AS'!M:M="Approved"), 0)), TRUE, FALSE)</f>
        <v>0</v>
      </c>
      <c r="AG125" s="281"/>
      <c r="AH125" s="269" t="b">
        <f>IF(ISNUMBER(MATCH(F125,'EQS WFD'!D:D,0)),TRUE,FALSE)</f>
        <v>0</v>
      </c>
      <c r="AI125" s="281"/>
      <c r="AJ125" s="269" t="b">
        <f>IF(ISNUMBER(MATCH(F125,'SoC_Ctgb 20181010'!C:C,0)),TRUE,FALSE)</f>
        <v>0</v>
      </c>
      <c r="AK125" s="282"/>
    </row>
    <row r="126" spans="5:37" x14ac:dyDescent="0.15">
      <c r="M126" s="292"/>
      <c r="N126" s="280"/>
      <c r="O126" s="280"/>
      <c r="P126" s="280"/>
      <c r="Q126" s="280"/>
      <c r="R126" s="280"/>
      <c r="S126" s="280"/>
      <c r="T126" s="280"/>
      <c r="U126" s="280"/>
      <c r="V126" s="280"/>
      <c r="W126" s="334"/>
      <c r="X126" s="288"/>
      <c r="Y126" s="281"/>
      <c r="Z126" s="281"/>
      <c r="AA126" s="281"/>
      <c r="AB126" s="281"/>
      <c r="AC126" s="281"/>
      <c r="AD126" s="281"/>
      <c r="AE126" s="281"/>
      <c r="AF126" s="281"/>
      <c r="AG126" s="281"/>
      <c r="AH126" s="281"/>
      <c r="AI126" s="281"/>
      <c r="AJ126" s="281"/>
      <c r="AK126" s="282"/>
    </row>
    <row r="127" spans="5:37" x14ac:dyDescent="0.15">
      <c r="M127" s="292"/>
      <c r="N127" s="280"/>
      <c r="O127" s="280"/>
      <c r="P127" s="280"/>
      <c r="Q127" s="280"/>
      <c r="R127" s="280"/>
      <c r="S127" s="280"/>
      <c r="T127" s="280"/>
      <c r="U127" s="280"/>
      <c r="V127" s="280"/>
      <c r="W127" s="334"/>
      <c r="X127" s="288"/>
      <c r="Y127" s="281"/>
      <c r="Z127" s="281"/>
      <c r="AA127" s="281"/>
      <c r="AB127" s="281"/>
      <c r="AC127" s="281"/>
      <c r="AD127" s="281"/>
      <c r="AE127" s="281"/>
      <c r="AF127" s="281"/>
      <c r="AG127" s="281"/>
      <c r="AH127" s="281"/>
      <c r="AI127" s="281"/>
      <c r="AJ127" s="281"/>
      <c r="AK127" s="282"/>
    </row>
    <row r="128" spans="5:37" x14ac:dyDescent="0.15">
      <c r="M128" s="292"/>
      <c r="N128" s="280"/>
      <c r="O128" s="280"/>
      <c r="P128" s="280"/>
      <c r="Q128" s="280"/>
      <c r="R128" s="280"/>
      <c r="S128" s="280"/>
      <c r="T128" s="280"/>
      <c r="U128" s="280"/>
      <c r="V128" s="280"/>
      <c r="W128" s="334"/>
      <c r="X128" s="288"/>
      <c r="Y128" s="281"/>
      <c r="Z128" s="281"/>
      <c r="AA128" s="281"/>
      <c r="AB128" s="281"/>
      <c r="AC128" s="281"/>
      <c r="AD128" s="281"/>
      <c r="AE128" s="281"/>
      <c r="AF128" s="281"/>
      <c r="AG128" s="281"/>
      <c r="AH128" s="281"/>
      <c r="AI128" s="281"/>
      <c r="AJ128" s="281"/>
      <c r="AK128" s="282"/>
    </row>
    <row r="129" spans="13:37" x14ac:dyDescent="0.15">
      <c r="M129" s="292"/>
      <c r="N129" s="280"/>
      <c r="O129" s="280"/>
      <c r="P129" s="280"/>
      <c r="Q129" s="280"/>
      <c r="R129" s="280"/>
      <c r="S129" s="280"/>
      <c r="T129" s="280"/>
      <c r="U129" s="280"/>
      <c r="V129" s="280"/>
      <c r="W129" s="334"/>
      <c r="X129" s="288"/>
      <c r="Y129" s="281"/>
      <c r="Z129" s="281"/>
      <c r="AA129" s="281"/>
      <c r="AB129" s="281"/>
      <c r="AC129" s="281"/>
      <c r="AD129" s="281"/>
      <c r="AE129" s="281"/>
      <c r="AF129" s="281"/>
      <c r="AG129" s="281"/>
      <c r="AH129" s="281"/>
      <c r="AI129" s="281"/>
      <c r="AJ129" s="281"/>
      <c r="AK129" s="282"/>
    </row>
    <row r="130" spans="13:37" x14ac:dyDescent="0.15">
      <c r="M130" s="292"/>
      <c r="N130" s="280"/>
      <c r="O130" s="280"/>
      <c r="P130" s="280"/>
      <c r="Q130" s="280"/>
      <c r="R130" s="280"/>
      <c r="S130" s="280"/>
      <c r="T130" s="280"/>
      <c r="U130" s="280"/>
      <c r="V130" s="280"/>
      <c r="W130" s="334"/>
      <c r="X130" s="288"/>
      <c r="Y130" s="281"/>
      <c r="Z130" s="281"/>
      <c r="AA130" s="281"/>
      <c r="AB130" s="281"/>
      <c r="AC130" s="281"/>
      <c r="AD130" s="281"/>
      <c r="AE130" s="281"/>
      <c r="AF130" s="281"/>
      <c r="AG130" s="281"/>
      <c r="AH130" s="281"/>
      <c r="AI130" s="281"/>
      <c r="AJ130" s="281"/>
      <c r="AK130" s="282"/>
    </row>
    <row r="131" spans="13:37" x14ac:dyDescent="0.15">
      <c r="M131" s="292"/>
      <c r="N131" s="280"/>
      <c r="O131" s="280"/>
      <c r="P131" s="280"/>
      <c r="Q131" s="280"/>
      <c r="R131" s="280"/>
      <c r="S131" s="280"/>
      <c r="T131" s="280"/>
      <c r="U131" s="280"/>
      <c r="V131" s="280"/>
      <c r="W131" s="334"/>
      <c r="X131" s="288"/>
      <c r="Y131" s="281"/>
      <c r="Z131" s="281"/>
      <c r="AA131" s="281"/>
      <c r="AB131" s="281"/>
      <c r="AC131" s="281"/>
      <c r="AD131" s="281"/>
      <c r="AE131" s="281"/>
      <c r="AF131" s="281"/>
      <c r="AG131" s="281"/>
      <c r="AH131" s="281"/>
      <c r="AI131" s="281"/>
      <c r="AJ131" s="281"/>
      <c r="AK131" s="282"/>
    </row>
    <row r="132" spans="13:37" x14ac:dyDescent="0.15">
      <c r="M132" s="292"/>
      <c r="N132" s="280"/>
      <c r="O132" s="280"/>
      <c r="P132" s="280"/>
      <c r="Q132" s="280"/>
      <c r="R132" s="280"/>
      <c r="S132" s="280"/>
      <c r="T132" s="280"/>
      <c r="U132" s="280"/>
      <c r="V132" s="280"/>
      <c r="W132" s="334"/>
      <c r="X132" s="288"/>
      <c r="Y132" s="281"/>
      <c r="Z132" s="281"/>
      <c r="AA132" s="281"/>
      <c r="AB132" s="281"/>
      <c r="AC132" s="281"/>
      <c r="AD132" s="281"/>
      <c r="AE132" s="281"/>
      <c r="AF132" s="281"/>
      <c r="AG132" s="281"/>
      <c r="AH132" s="281"/>
      <c r="AI132" s="281"/>
      <c r="AJ132" s="281"/>
      <c r="AK132" s="282"/>
    </row>
    <row r="133" spans="13:37" x14ac:dyDescent="0.15">
      <c r="M133" s="292"/>
      <c r="N133" s="280"/>
      <c r="O133" s="280"/>
      <c r="P133" s="280"/>
      <c r="Q133" s="280"/>
      <c r="R133" s="280"/>
      <c r="S133" s="280"/>
      <c r="T133" s="280"/>
      <c r="U133" s="280"/>
      <c r="V133" s="280"/>
      <c r="W133" s="334"/>
      <c r="X133" s="288"/>
      <c r="Y133" s="281"/>
      <c r="Z133" s="281"/>
      <c r="AA133" s="281"/>
      <c r="AB133" s="281"/>
      <c r="AC133" s="281"/>
      <c r="AD133" s="281"/>
      <c r="AE133" s="281"/>
      <c r="AF133" s="281"/>
      <c r="AG133" s="281"/>
      <c r="AH133" s="281"/>
      <c r="AI133" s="281"/>
      <c r="AJ133" s="281"/>
      <c r="AK133" s="282"/>
    </row>
    <row r="134" spans="13:37" x14ac:dyDescent="0.15">
      <c r="M134" s="292"/>
      <c r="N134" s="280"/>
      <c r="O134" s="280"/>
      <c r="P134" s="280"/>
      <c r="Q134" s="280"/>
      <c r="R134" s="280"/>
      <c r="S134" s="280"/>
      <c r="T134" s="280"/>
      <c r="U134" s="280"/>
      <c r="V134" s="280"/>
      <c r="W134" s="334"/>
      <c r="X134" s="288"/>
      <c r="Y134" s="281"/>
      <c r="Z134" s="281"/>
      <c r="AA134" s="281"/>
      <c r="AB134" s="281"/>
      <c r="AC134" s="281"/>
      <c r="AD134" s="281"/>
      <c r="AE134" s="281"/>
      <c r="AF134" s="281"/>
      <c r="AG134" s="281"/>
      <c r="AH134" s="281"/>
      <c r="AI134" s="281"/>
      <c r="AJ134" s="281"/>
      <c r="AK134" s="282"/>
    </row>
    <row r="135" spans="13:37" x14ac:dyDescent="0.15">
      <c r="M135" s="292"/>
      <c r="N135" s="280"/>
      <c r="O135" s="280"/>
      <c r="P135" s="280"/>
      <c r="Q135" s="280"/>
      <c r="R135" s="280"/>
      <c r="S135" s="280"/>
      <c r="T135" s="280"/>
      <c r="U135" s="280"/>
      <c r="V135" s="280"/>
      <c r="W135" s="334"/>
      <c r="X135" s="288"/>
      <c r="Y135" s="281"/>
      <c r="Z135" s="281"/>
      <c r="AA135" s="281"/>
      <c r="AB135" s="281"/>
      <c r="AC135" s="281"/>
      <c r="AD135" s="281"/>
      <c r="AE135" s="281"/>
      <c r="AF135" s="281"/>
      <c r="AG135" s="281"/>
      <c r="AH135" s="281"/>
      <c r="AI135" s="281"/>
      <c r="AJ135" s="281"/>
      <c r="AK135" s="282"/>
    </row>
    <row r="136" spans="13:37" x14ac:dyDescent="0.15">
      <c r="M136" s="292"/>
      <c r="N136" s="280"/>
      <c r="O136" s="280"/>
      <c r="P136" s="280"/>
      <c r="Q136" s="280"/>
      <c r="R136" s="280"/>
      <c r="S136" s="280"/>
      <c r="T136" s="280"/>
      <c r="U136" s="280"/>
      <c r="V136" s="280"/>
      <c r="W136" s="334"/>
      <c r="X136" s="288"/>
      <c r="Y136" s="281"/>
      <c r="Z136" s="281"/>
      <c r="AA136" s="281"/>
      <c r="AB136" s="281"/>
      <c r="AC136" s="281"/>
      <c r="AD136" s="281"/>
      <c r="AE136" s="281"/>
      <c r="AF136" s="281"/>
      <c r="AG136" s="281"/>
      <c r="AH136" s="281"/>
      <c r="AI136" s="281"/>
      <c r="AJ136" s="281"/>
      <c r="AK136" s="282"/>
    </row>
    <row r="137" spans="13:37" x14ac:dyDescent="0.15">
      <c r="M137" s="292"/>
      <c r="N137" s="280"/>
      <c r="O137" s="280"/>
      <c r="P137" s="280"/>
      <c r="Q137" s="280"/>
      <c r="R137" s="280"/>
      <c r="S137" s="280"/>
      <c r="T137" s="280"/>
      <c r="U137" s="280"/>
      <c r="V137" s="280"/>
      <c r="W137" s="334"/>
      <c r="X137" s="288"/>
      <c r="Y137" s="281"/>
      <c r="Z137" s="281"/>
      <c r="AA137" s="281"/>
      <c r="AB137" s="281"/>
      <c r="AC137" s="281"/>
      <c r="AD137" s="281"/>
      <c r="AE137" s="281"/>
      <c r="AF137" s="281"/>
      <c r="AG137" s="281"/>
      <c r="AH137" s="281"/>
      <c r="AI137" s="281"/>
      <c r="AJ137" s="281"/>
      <c r="AK137" s="282"/>
    </row>
    <row r="138" spans="13:37" x14ac:dyDescent="0.15">
      <c r="M138" s="292"/>
      <c r="N138" s="280"/>
      <c r="O138" s="280"/>
      <c r="P138" s="280"/>
      <c r="Q138" s="280"/>
      <c r="R138" s="280"/>
      <c r="S138" s="280"/>
      <c r="T138" s="280"/>
      <c r="U138" s="280"/>
      <c r="V138" s="280"/>
      <c r="W138" s="334"/>
      <c r="X138" s="288"/>
      <c r="Y138" s="281"/>
      <c r="Z138" s="281"/>
      <c r="AA138" s="281"/>
      <c r="AB138" s="281"/>
      <c r="AC138" s="281"/>
      <c r="AD138" s="281"/>
      <c r="AE138" s="281"/>
      <c r="AF138" s="281"/>
      <c r="AG138" s="281"/>
      <c r="AH138" s="281"/>
      <c r="AI138" s="281"/>
      <c r="AJ138" s="281"/>
      <c r="AK138" s="282"/>
    </row>
    <row r="139" spans="13:37" x14ac:dyDescent="0.15">
      <c r="M139" s="292"/>
      <c r="N139" s="280"/>
      <c r="O139" s="280"/>
      <c r="P139" s="280"/>
      <c r="Q139" s="280"/>
      <c r="R139" s="280"/>
      <c r="S139" s="280"/>
      <c r="T139" s="280"/>
      <c r="U139" s="280"/>
      <c r="V139" s="280"/>
      <c r="W139" s="334"/>
      <c r="X139" s="288"/>
      <c r="Y139" s="281"/>
      <c r="Z139" s="281"/>
      <c r="AA139" s="281"/>
      <c r="AB139" s="281"/>
      <c r="AC139" s="281"/>
      <c r="AD139" s="281"/>
      <c r="AE139" s="281"/>
      <c r="AF139" s="281"/>
      <c r="AG139" s="281"/>
      <c r="AH139" s="281"/>
      <c r="AI139" s="281"/>
      <c r="AJ139" s="281"/>
      <c r="AK139" s="282"/>
    </row>
    <row r="140" spans="13:37" x14ac:dyDescent="0.15">
      <c r="M140" s="292"/>
      <c r="N140" s="280"/>
      <c r="O140" s="280"/>
      <c r="P140" s="280"/>
      <c r="Q140" s="280"/>
      <c r="R140" s="280"/>
      <c r="S140" s="280"/>
      <c r="T140" s="280"/>
      <c r="U140" s="280"/>
      <c r="V140" s="280"/>
      <c r="W140" s="334"/>
      <c r="X140" s="288"/>
      <c r="Y140" s="281"/>
      <c r="Z140" s="281"/>
      <c r="AA140" s="281"/>
      <c r="AB140" s="281"/>
      <c r="AC140" s="281"/>
      <c r="AD140" s="281"/>
      <c r="AE140" s="281"/>
      <c r="AF140" s="281"/>
      <c r="AG140" s="281"/>
      <c r="AH140" s="281"/>
      <c r="AI140" s="281"/>
      <c r="AJ140" s="281"/>
      <c r="AK140" s="282"/>
    </row>
    <row r="141" spans="13:37" x14ac:dyDescent="0.15">
      <c r="M141" s="292"/>
      <c r="N141" s="280"/>
      <c r="O141" s="280"/>
      <c r="P141" s="280"/>
      <c r="Q141" s="280"/>
      <c r="R141" s="280"/>
      <c r="S141" s="280"/>
      <c r="T141" s="280"/>
      <c r="U141" s="280"/>
      <c r="V141" s="280"/>
      <c r="W141" s="334"/>
      <c r="X141" s="288"/>
      <c r="Y141" s="281"/>
      <c r="Z141" s="281"/>
      <c r="AA141" s="281"/>
      <c r="AB141" s="281"/>
      <c r="AC141" s="281"/>
      <c r="AD141" s="281"/>
      <c r="AE141" s="281"/>
      <c r="AF141" s="281"/>
      <c r="AG141" s="281"/>
      <c r="AH141" s="281"/>
      <c r="AI141" s="281"/>
      <c r="AJ141" s="281"/>
      <c r="AK141" s="282"/>
    </row>
    <row r="142" spans="13:37" x14ac:dyDescent="0.15">
      <c r="M142" s="292"/>
      <c r="N142" s="280"/>
      <c r="O142" s="280"/>
      <c r="P142" s="280"/>
      <c r="Q142" s="280"/>
      <c r="R142" s="280"/>
      <c r="S142" s="280"/>
      <c r="T142" s="280"/>
      <c r="U142" s="280"/>
      <c r="V142" s="280"/>
      <c r="W142" s="334"/>
      <c r="X142" s="288"/>
      <c r="Y142" s="281"/>
      <c r="Z142" s="281"/>
      <c r="AA142" s="281"/>
      <c r="AB142" s="281"/>
      <c r="AC142" s="281"/>
      <c r="AD142" s="281"/>
      <c r="AE142" s="281"/>
      <c r="AF142" s="281"/>
      <c r="AG142" s="281"/>
      <c r="AH142" s="281"/>
      <c r="AI142" s="281"/>
      <c r="AJ142" s="281"/>
      <c r="AK142" s="282"/>
    </row>
    <row r="143" spans="13:37" x14ac:dyDescent="0.15">
      <c r="M143" s="292"/>
      <c r="N143" s="280"/>
      <c r="O143" s="280"/>
      <c r="P143" s="280"/>
      <c r="Q143" s="280"/>
      <c r="R143" s="280"/>
      <c r="S143" s="280"/>
      <c r="T143" s="280"/>
      <c r="U143" s="280"/>
      <c r="V143" s="280"/>
      <c r="W143" s="334"/>
      <c r="X143" s="288"/>
      <c r="Y143" s="281"/>
      <c r="Z143" s="281"/>
      <c r="AA143" s="281"/>
      <c r="AB143" s="281"/>
      <c r="AC143" s="281"/>
      <c r="AD143" s="281"/>
      <c r="AE143" s="281"/>
      <c r="AF143" s="281"/>
      <c r="AG143" s="281"/>
      <c r="AH143" s="281"/>
      <c r="AI143" s="281"/>
      <c r="AJ143" s="281"/>
      <c r="AK143" s="282"/>
    </row>
    <row r="144" spans="13:37" x14ac:dyDescent="0.15">
      <c r="M144" s="292"/>
      <c r="N144" s="280"/>
      <c r="O144" s="280"/>
      <c r="P144" s="280"/>
      <c r="Q144" s="280"/>
      <c r="R144" s="280"/>
      <c r="S144" s="280"/>
      <c r="T144" s="280"/>
      <c r="U144" s="280"/>
      <c r="V144" s="280"/>
      <c r="W144" s="334"/>
      <c r="X144" s="288"/>
      <c r="Y144" s="281"/>
      <c r="Z144" s="281"/>
      <c r="AA144" s="281"/>
      <c r="AB144" s="281"/>
      <c r="AC144" s="281"/>
      <c r="AD144" s="281"/>
      <c r="AE144" s="281"/>
      <c r="AF144" s="281"/>
      <c r="AG144" s="281"/>
      <c r="AH144" s="281"/>
      <c r="AI144" s="281"/>
      <c r="AJ144" s="281"/>
      <c r="AK144" s="282"/>
    </row>
    <row r="145" spans="13:37" x14ac:dyDescent="0.15">
      <c r="M145" s="292"/>
      <c r="N145" s="280"/>
      <c r="O145" s="280"/>
      <c r="P145" s="280"/>
      <c r="Q145" s="280"/>
      <c r="R145" s="280"/>
      <c r="S145" s="280"/>
      <c r="T145" s="280"/>
      <c r="U145" s="280"/>
      <c r="V145" s="280"/>
      <c r="W145" s="334"/>
      <c r="X145" s="288"/>
      <c r="Y145" s="281"/>
      <c r="Z145" s="281"/>
      <c r="AA145" s="281"/>
      <c r="AB145" s="281"/>
      <c r="AC145" s="281"/>
      <c r="AD145" s="281"/>
      <c r="AE145" s="281"/>
      <c r="AF145" s="281"/>
      <c r="AG145" s="281"/>
      <c r="AH145" s="281"/>
      <c r="AI145" s="281"/>
      <c r="AJ145" s="281"/>
      <c r="AK145" s="282"/>
    </row>
    <row r="146" spans="13:37" x14ac:dyDescent="0.15">
      <c r="M146" s="292"/>
      <c r="N146" s="280"/>
      <c r="O146" s="280"/>
      <c r="P146" s="280"/>
      <c r="Q146" s="280"/>
      <c r="R146" s="280"/>
      <c r="S146" s="280"/>
      <c r="T146" s="280"/>
      <c r="U146" s="280"/>
      <c r="V146" s="280"/>
      <c r="W146" s="334"/>
      <c r="X146" s="288"/>
      <c r="Y146" s="281"/>
      <c r="Z146" s="281"/>
      <c r="AA146" s="281"/>
      <c r="AB146" s="281"/>
      <c r="AC146" s="281"/>
      <c r="AD146" s="281"/>
      <c r="AE146" s="281"/>
      <c r="AF146" s="281"/>
      <c r="AG146" s="281"/>
      <c r="AH146" s="281"/>
      <c r="AI146" s="281"/>
      <c r="AJ146" s="281"/>
      <c r="AK146" s="282"/>
    </row>
  </sheetData>
  <autoFilter ref="B8:AI49" xr:uid="{7609E955-FBEC-A147-BE2A-E78C7DCF1D3A}"/>
  <mergeCells count="20">
    <mergeCell ref="N5:O5"/>
    <mergeCell ref="N6:O6"/>
    <mergeCell ref="N7:O7"/>
    <mergeCell ref="B20:B22"/>
    <mergeCell ref="B9:B19"/>
    <mergeCell ref="AI5:AI7"/>
    <mergeCell ref="AG5:AG7"/>
    <mergeCell ref="AH5:AH7"/>
    <mergeCell ref="P7:R7"/>
    <mergeCell ref="P5:R5"/>
    <mergeCell ref="P6:R6"/>
    <mergeCell ref="AA5:AC7"/>
    <mergeCell ref="AD5:AF7"/>
    <mergeCell ref="V7:W7"/>
    <mergeCell ref="V5:W5"/>
    <mergeCell ref="V6:W6"/>
    <mergeCell ref="T7:U7"/>
    <mergeCell ref="T5:U5"/>
    <mergeCell ref="T6:U6"/>
    <mergeCell ref="Y5:Z7"/>
  </mergeCells>
  <phoneticPr fontId="1" type="noConversion"/>
  <conditionalFormatting sqref="D9:D112">
    <cfRule type="duplicateValues" dxfId="17" priority="7"/>
  </conditionalFormatting>
  <conditionalFormatting sqref="E9:E113">
    <cfRule type="duplicateValues" dxfId="16" priority="6"/>
  </conditionalFormatting>
  <conditionalFormatting sqref="P8:R8">
    <cfRule type="cellIs" dxfId="15" priority="5" stopIfTrue="1" operator="equal">
      <formula>TRUE</formula>
    </cfRule>
  </conditionalFormatting>
  <conditionalFormatting sqref="Q9:Q125 P9:P135">
    <cfRule type="containsText" dxfId="14" priority="3" operator="containsText" text="yes">
      <formula>NOT(ISERROR(SEARCH("yes",P9)))</formula>
    </cfRule>
  </conditionalFormatting>
  <conditionalFormatting sqref="W9:W1048576">
    <cfRule type="notContainsText" dxfId="13" priority="1" operator="notContains" text="FALSE">
      <formula>ISERROR(SEARCH("FALSE",W9))</formula>
    </cfRule>
  </conditionalFormatting>
  <conditionalFormatting sqref="X8:AJ1048576 N9:V200 M8:M1048576">
    <cfRule type="cellIs" dxfId="12" priority="11" operator="equal">
      <formula>TRUE</formula>
    </cfRule>
  </conditionalFormatting>
  <conditionalFormatting sqref="AD1:AD1048576">
    <cfRule type="containsText" dxfId="11" priority="2" operator="containsText" text="yes">
      <formula>NOT(ISERROR(SEARCH("yes",AD1)))</formula>
    </cfRule>
  </conditionalFormatting>
  <conditionalFormatting sqref="AD9:AD125">
    <cfRule type="expression" dxfId="10" priority="4">
      <formula>"yes"</formula>
    </cfRule>
  </conditionalFormatting>
  <conditionalFormatting sqref="AI9:AI28 AA9:AA125 AH9:AH125">
    <cfRule type="cellIs" dxfId="9" priority="13" operator="equal">
      <formula>TRUE</formula>
    </cfRule>
    <cfRule type="containsText" dxfId="8" priority="14" operator="containsText" text="&quot;TRUE&quot;">
      <formula>NOT(ISERROR(SEARCH("""TRUE""",AA9)))</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E942A8F-8C24-A84B-9BD0-54FADE78B623}">
          <x14:formula1>
            <xm:f>'ECHA biocidal AS'!$E$7:$E$944</xm:f>
          </x14:formula1>
          <xm:sqref>E5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23A4-B510-B747-9467-BBA64B6D798C}">
  <dimension ref="B17:N29"/>
  <sheetViews>
    <sheetView topLeftCell="A3" workbookViewId="0">
      <selection activeCell="D38" sqref="D38"/>
    </sheetView>
  </sheetViews>
  <sheetFormatPr baseColWidth="10" defaultColWidth="11" defaultRowHeight="16" x14ac:dyDescent="0.2"/>
  <cols>
    <col min="2" max="2" width="18" customWidth="1"/>
    <col min="3" max="3" width="17.5" customWidth="1"/>
    <col min="4" max="4" width="54.33203125" customWidth="1"/>
  </cols>
  <sheetData>
    <row r="17" spans="2:14" x14ac:dyDescent="0.2">
      <c r="G17" t="e" vm="1">
        <v>#VALUE!</v>
      </c>
    </row>
    <row r="22" spans="2:14" x14ac:dyDescent="0.2">
      <c r="B22" s="335" t="s">
        <v>9721</v>
      </c>
      <c r="C22" s="335" t="s">
        <v>9733</v>
      </c>
      <c r="D22" s="335" t="s">
        <v>4450</v>
      </c>
    </row>
    <row r="23" spans="2:14" x14ac:dyDescent="0.2">
      <c r="B23" s="336" t="s">
        <v>9722</v>
      </c>
      <c r="C23" s="336" t="s">
        <v>9723</v>
      </c>
      <c r="D23" s="336" t="s">
        <v>9724</v>
      </c>
    </row>
    <row r="24" spans="2:14" x14ac:dyDescent="0.2">
      <c r="B24" s="336" t="s">
        <v>9725</v>
      </c>
      <c r="C24" s="336" t="s">
        <v>176</v>
      </c>
      <c r="D24" s="336" t="s">
        <v>9726</v>
      </c>
      <c r="M24" s="240"/>
      <c r="N24" s="240"/>
    </row>
    <row r="25" spans="2:14" x14ac:dyDescent="0.2">
      <c r="B25" s="336" t="s">
        <v>9727</v>
      </c>
      <c r="C25" s="336" t="s">
        <v>178</v>
      </c>
      <c r="D25" s="336" t="s">
        <v>9728</v>
      </c>
      <c r="M25" s="240"/>
      <c r="N25" s="240"/>
    </row>
    <row r="26" spans="2:14" x14ac:dyDescent="0.2">
      <c r="B26" s="336" t="s">
        <v>9729</v>
      </c>
      <c r="C26" s="336" t="s">
        <v>179</v>
      </c>
      <c r="D26" s="336" t="s">
        <v>9730</v>
      </c>
      <c r="M26" s="240"/>
      <c r="N26" s="240"/>
    </row>
    <row r="27" spans="2:14" x14ac:dyDescent="0.2">
      <c r="B27" s="336" t="s">
        <v>9731</v>
      </c>
      <c r="C27" s="336" t="s">
        <v>180</v>
      </c>
      <c r="D27" s="336" t="s">
        <v>9732</v>
      </c>
      <c r="M27" s="240"/>
      <c r="N27" s="240"/>
    </row>
    <row r="28" spans="2:14" x14ac:dyDescent="0.2">
      <c r="M28" s="240"/>
      <c r="N28" s="240"/>
    </row>
    <row r="29" spans="2:14" x14ac:dyDescent="0.2">
      <c r="M29" s="240"/>
      <c r="N29" s="24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75FFB-C661-0041-9816-DE1BED7DADA5}">
  <sheetPr filterMode="1">
    <tabColor theme="4"/>
  </sheetPr>
  <dimension ref="B2:AK295"/>
  <sheetViews>
    <sheetView topLeftCell="C1" zoomScaleNormal="100" workbookViewId="0">
      <pane xSplit="5" ySplit="6" topLeftCell="H55" activePane="bottomRight" state="frozen"/>
      <selection pane="topRight" activeCell="F1" sqref="F1"/>
      <selection pane="bottomLeft" activeCell="C6" sqref="C6"/>
      <selection pane="bottomRight" activeCell="G34" sqref="G34"/>
    </sheetView>
  </sheetViews>
  <sheetFormatPr baseColWidth="10" defaultColWidth="10.83203125" defaultRowHeight="14" x14ac:dyDescent="0.15"/>
  <cols>
    <col min="1" max="1" width="10.83203125" style="1"/>
    <col min="2" max="2" width="10.83203125" style="89"/>
    <col min="3" max="4" width="17.5" style="23" customWidth="1"/>
    <col min="5" max="5" width="16.83203125" style="23" customWidth="1"/>
    <col min="6" max="6" width="38" style="3" customWidth="1"/>
    <col min="7" max="7" width="12.5" style="1" customWidth="1"/>
    <col min="8" max="8" width="10.83203125" style="1"/>
    <col min="9" max="9" width="14.83203125" style="141" customWidth="1"/>
    <col min="10" max="10" width="13.5" style="2" customWidth="1"/>
    <col min="11" max="11" width="8.33203125" style="2" customWidth="1"/>
    <col min="12" max="12" width="8" style="140" customWidth="1"/>
    <col min="13" max="13" width="14.83203125" style="123" customWidth="1"/>
    <col min="14" max="21" width="10.83203125" style="90" customWidth="1"/>
    <col min="22" max="22" width="10.83203125" style="90" hidden="1" customWidth="1"/>
    <col min="23" max="24" width="10.83203125" style="90" customWidth="1"/>
    <col min="25" max="25" width="14.83203125" style="2" hidden="1" customWidth="1"/>
    <col min="26" max="28" width="10.83203125" style="1" hidden="1" customWidth="1"/>
    <col min="29" max="29" width="15.33203125" style="2" hidden="1" customWidth="1"/>
    <col min="30" max="30" width="19.33203125" style="2" hidden="1" customWidth="1"/>
    <col min="31" max="31" width="12.5" style="2" hidden="1" customWidth="1"/>
    <col min="32" max="32" width="31.33203125" style="2" customWidth="1"/>
    <col min="33" max="34" width="10.83203125" style="2" hidden="1" customWidth="1"/>
    <col min="35" max="35" width="10.83203125" style="2" customWidth="1"/>
    <col min="36" max="36" width="10.83203125" style="2" hidden="1" customWidth="1"/>
    <col min="37" max="37" width="10.83203125" style="91" customWidth="1"/>
    <col min="38" max="16384" width="10.83203125" style="1"/>
  </cols>
  <sheetData>
    <row r="2" spans="2:37" ht="70" x14ac:dyDescent="0.15">
      <c r="C2" s="23" t="s">
        <v>204</v>
      </c>
      <c r="F2" s="138" t="s">
        <v>205</v>
      </c>
      <c r="Y2" s="337" t="s">
        <v>22</v>
      </c>
      <c r="Z2" s="337"/>
      <c r="AA2" s="337"/>
      <c r="AB2" s="337"/>
      <c r="AC2" s="337"/>
      <c r="AD2" s="337"/>
      <c r="AE2" s="338" t="s">
        <v>23</v>
      </c>
      <c r="AF2" s="338"/>
      <c r="AG2" s="338"/>
      <c r="AH2" s="338"/>
      <c r="AI2" s="338"/>
      <c r="AJ2" s="338"/>
      <c r="AK2" s="117" t="s">
        <v>24</v>
      </c>
    </row>
    <row r="3" spans="2:37" ht="36" customHeight="1" x14ac:dyDescent="0.15">
      <c r="F3" s="96" t="s">
        <v>206</v>
      </c>
      <c r="G3" s="1" t="s">
        <v>207</v>
      </c>
      <c r="J3" s="1"/>
      <c r="K3" s="1"/>
      <c r="M3" s="124" t="s">
        <v>24</v>
      </c>
      <c r="N3" s="317" t="s">
        <v>25</v>
      </c>
      <c r="O3" s="317" t="s">
        <v>26</v>
      </c>
      <c r="P3" s="317" t="s">
        <v>26</v>
      </c>
      <c r="Q3" s="317" t="s">
        <v>26</v>
      </c>
      <c r="R3" s="317" t="s">
        <v>27</v>
      </c>
      <c r="S3" s="317" t="s">
        <v>28</v>
      </c>
      <c r="T3" s="317" t="s">
        <v>29</v>
      </c>
      <c r="U3" s="317" t="s">
        <v>27</v>
      </c>
      <c r="V3" s="117"/>
      <c r="W3" s="317" t="s">
        <v>30</v>
      </c>
      <c r="X3" s="117" t="s">
        <v>24</v>
      </c>
      <c r="Y3" s="316" t="s">
        <v>31</v>
      </c>
      <c r="Z3" s="316" t="s">
        <v>32</v>
      </c>
      <c r="AA3" s="316" t="s">
        <v>33</v>
      </c>
      <c r="AB3" s="316" t="s">
        <v>34</v>
      </c>
      <c r="AC3" s="337" t="s">
        <v>35</v>
      </c>
      <c r="AD3" s="337"/>
      <c r="AE3" s="317" t="s">
        <v>25</v>
      </c>
      <c r="AF3" s="317" t="s">
        <v>26</v>
      </c>
      <c r="AG3" s="317" t="s">
        <v>30</v>
      </c>
      <c r="AH3" s="317" t="s">
        <v>27</v>
      </c>
      <c r="AI3" s="317" t="s">
        <v>28</v>
      </c>
      <c r="AJ3" s="317" t="s">
        <v>29</v>
      </c>
      <c r="AK3" s="117"/>
    </row>
    <row r="4" spans="2:37" ht="17" customHeight="1" x14ac:dyDescent="0.15">
      <c r="F4" s="134" t="s">
        <v>36</v>
      </c>
      <c r="J4" s="1"/>
      <c r="K4" s="1"/>
      <c r="M4" s="124"/>
      <c r="N4" s="116" t="s">
        <v>37</v>
      </c>
      <c r="O4" s="116"/>
      <c r="P4" s="116"/>
      <c r="Q4" s="116"/>
      <c r="R4" s="116"/>
      <c r="S4" s="116"/>
      <c r="T4" s="116"/>
      <c r="U4" s="116"/>
      <c r="V4" s="117"/>
      <c r="W4" s="116"/>
      <c r="X4" s="117"/>
      <c r="Y4" s="316" t="s">
        <v>38</v>
      </c>
      <c r="Z4" s="316" t="s">
        <v>39</v>
      </c>
      <c r="AA4" s="316" t="s">
        <v>39</v>
      </c>
      <c r="AB4" s="316" t="s">
        <v>40</v>
      </c>
      <c r="AC4" s="337" t="s">
        <v>39</v>
      </c>
      <c r="AD4" s="337"/>
      <c r="AE4" s="116" t="s">
        <v>37</v>
      </c>
      <c r="AF4" s="116"/>
      <c r="AG4" s="116"/>
      <c r="AH4" s="116"/>
      <c r="AI4" s="116"/>
      <c r="AJ4" s="116"/>
      <c r="AK4" s="117"/>
    </row>
    <row r="5" spans="2:37" ht="44" customHeight="1" x14ac:dyDescent="0.15">
      <c r="J5" s="1"/>
      <c r="K5" s="1"/>
      <c r="M5" s="124"/>
      <c r="N5" s="317" t="s">
        <v>41</v>
      </c>
      <c r="O5" s="317" t="s">
        <v>41</v>
      </c>
      <c r="P5" s="317" t="s">
        <v>41</v>
      </c>
      <c r="Q5" s="317" t="s">
        <v>41</v>
      </c>
      <c r="R5" s="317" t="s">
        <v>41</v>
      </c>
      <c r="S5" s="317" t="s">
        <v>41</v>
      </c>
      <c r="T5" s="317" t="s">
        <v>41</v>
      </c>
      <c r="U5" s="317" t="s">
        <v>41</v>
      </c>
      <c r="V5" s="117"/>
      <c r="W5" s="117" t="s">
        <v>42</v>
      </c>
      <c r="X5" s="117"/>
      <c r="Y5" s="316" t="s">
        <v>43</v>
      </c>
      <c r="Z5" s="316" t="s">
        <v>42</v>
      </c>
      <c r="AA5" s="316" t="s">
        <v>42</v>
      </c>
      <c r="AB5" s="316" t="s">
        <v>42</v>
      </c>
      <c r="AC5" s="337" t="s">
        <v>42</v>
      </c>
      <c r="AD5" s="337"/>
      <c r="AE5" s="317" t="s">
        <v>41</v>
      </c>
      <c r="AF5" s="317" t="s">
        <v>41</v>
      </c>
      <c r="AG5" s="316" t="s">
        <v>42</v>
      </c>
      <c r="AH5" s="317" t="s">
        <v>41</v>
      </c>
      <c r="AI5" s="317" t="s">
        <v>41</v>
      </c>
      <c r="AJ5" s="317" t="s">
        <v>41</v>
      </c>
      <c r="AK5" s="92"/>
    </row>
    <row r="6" spans="2:37" s="94" customFormat="1" ht="70" x14ac:dyDescent="0.15">
      <c r="B6" s="95" t="s">
        <v>44</v>
      </c>
      <c r="C6" s="96" t="s">
        <v>45</v>
      </c>
      <c r="D6" s="96" t="s">
        <v>46</v>
      </c>
      <c r="E6" s="96" t="s">
        <v>155</v>
      </c>
      <c r="F6" s="95" t="s">
        <v>48</v>
      </c>
      <c r="G6" s="95" t="s">
        <v>49</v>
      </c>
      <c r="H6" s="95" t="s">
        <v>50</v>
      </c>
      <c r="I6" s="144" t="s">
        <v>51</v>
      </c>
      <c r="J6" s="145" t="s">
        <v>157</v>
      </c>
      <c r="K6" s="95" t="s">
        <v>159</v>
      </c>
      <c r="L6" s="139" t="s">
        <v>53</v>
      </c>
      <c r="M6" s="125" t="s">
        <v>54</v>
      </c>
      <c r="N6" s="97" t="s">
        <v>55</v>
      </c>
      <c r="O6" s="97" t="s">
        <v>56</v>
      </c>
      <c r="P6" s="97" t="s">
        <v>57</v>
      </c>
      <c r="Q6" s="97" t="s">
        <v>58</v>
      </c>
      <c r="R6" s="97" t="s">
        <v>59</v>
      </c>
      <c r="S6" s="118" t="s">
        <v>60</v>
      </c>
      <c r="T6" s="97" t="s">
        <v>61</v>
      </c>
      <c r="U6" s="97" t="s">
        <v>62</v>
      </c>
      <c r="V6" s="97" t="s">
        <v>63</v>
      </c>
      <c r="W6" s="97" t="s">
        <v>64</v>
      </c>
      <c r="X6" s="97" t="s">
        <v>65</v>
      </c>
      <c r="Y6" s="95" t="s">
        <v>66</v>
      </c>
      <c r="Z6" s="95" t="s">
        <v>67</v>
      </c>
      <c r="AA6" s="95" t="s">
        <v>68</v>
      </c>
      <c r="AB6" s="95" t="s">
        <v>69</v>
      </c>
      <c r="AC6" s="95" t="s">
        <v>70</v>
      </c>
      <c r="AD6" s="95" t="s">
        <v>71</v>
      </c>
      <c r="AE6" s="95" t="s">
        <v>72</v>
      </c>
      <c r="AF6" s="95" t="s">
        <v>73</v>
      </c>
      <c r="AG6" s="95" t="s">
        <v>68</v>
      </c>
      <c r="AH6" s="95" t="s">
        <v>74</v>
      </c>
      <c r="AI6" s="95" t="s">
        <v>75</v>
      </c>
      <c r="AJ6" s="95" t="s">
        <v>76</v>
      </c>
      <c r="AK6" s="98" t="s">
        <v>65</v>
      </c>
    </row>
    <row r="7" spans="2:37" s="94" customFormat="1" hidden="1" x14ac:dyDescent="0.15">
      <c r="B7" s="95"/>
      <c r="C7" s="96"/>
      <c r="D7" s="96"/>
      <c r="E7" s="96" t="s">
        <v>206</v>
      </c>
      <c r="F7" s="95"/>
      <c r="G7" s="95"/>
      <c r="H7" s="95"/>
      <c r="I7" s="146"/>
      <c r="J7" s="145"/>
      <c r="K7" s="95"/>
      <c r="L7" s="139"/>
      <c r="M7" s="126" t="str">
        <f>IF(COUNTIF(P7:W7,TRUE)&gt;0,TRUE,"Not Found")</f>
        <v>Not Found</v>
      </c>
      <c r="N7" s="97" t="b">
        <f>IF(AND((COUNTIF(I7,"*H4*")),(COUNTIF($E$7,"*H4*"))),TRUE,FALSE)</f>
        <v>0</v>
      </c>
      <c r="O7" s="97" t="e">
        <f>VLOOKUP(G7,'ECHA biocidal AS'!C6:H1473,6,FALSE)</f>
        <v>#N/A</v>
      </c>
      <c r="P7" s="106" t="e">
        <f>IF(AND(O7="false",(ISNUMBER(MATCH(G7,'ECHA biocidal AS'!C:C,0)))),TRUE,FALSE)</f>
        <v>#N/A</v>
      </c>
      <c r="Q7" s="106"/>
      <c r="R7" s="106" t="b">
        <f>IF(ISNUMBER(MATCH(G7,'ECHA candidate SVHC'!D:D,0)),TRUE,FALSE)</f>
        <v>0</v>
      </c>
      <c r="S7" s="106"/>
      <c r="T7" s="106" t="b">
        <f>IF(ISNUMBER(MATCH(G7,'EQS WFD'!D:D,0)),TRUE,FALSE)</f>
        <v>0</v>
      </c>
      <c r="U7" s="106" t="b">
        <f>IF(ISNUMBER(MATCH(G7,'ECHA POP'!D:D,0)),TRUE,FALSE)</f>
        <v>0</v>
      </c>
      <c r="V7" s="106" t="b">
        <f>IF(ISNUMBER(MATCH(H7,'EQS WFD'!E:E,0)),TRUE,FALSE)</f>
        <v>0</v>
      </c>
      <c r="W7" s="106"/>
      <c r="X7" s="106"/>
      <c r="Y7" s="95"/>
      <c r="Z7" s="95"/>
      <c r="AA7" s="95"/>
      <c r="AB7" s="95"/>
      <c r="AC7" s="95"/>
      <c r="AD7" s="95"/>
      <c r="AE7" s="95"/>
      <c r="AF7" s="95"/>
      <c r="AG7" s="95"/>
      <c r="AH7" s="95"/>
      <c r="AI7" s="95"/>
      <c r="AJ7" s="95"/>
      <c r="AK7" s="98"/>
    </row>
    <row r="8" spans="2:37" s="94" customFormat="1" ht="28" hidden="1" x14ac:dyDescent="0.15">
      <c r="B8" s="95"/>
      <c r="C8" s="96"/>
      <c r="D8" s="96"/>
      <c r="E8" s="96"/>
      <c r="F8" s="95"/>
      <c r="G8" s="95" t="s">
        <v>80</v>
      </c>
      <c r="H8" s="95"/>
      <c r="I8" s="146" t="s">
        <v>81</v>
      </c>
      <c r="J8" s="145"/>
      <c r="K8" s="95"/>
      <c r="L8" s="139"/>
      <c r="M8" s="126" t="b">
        <f t="shared" ref="M8:M71" si="0">IF(COUNTIF(P8:W8,TRUE)&gt;0,TRUE,"Not Found")</f>
        <v>1</v>
      </c>
      <c r="N8" s="97" t="b">
        <f t="shared" ref="N8:N71" si="1">IF(AND((COUNTIF(I8,"*H4*")),(COUNTIF($E$7,"*H4*"))),TRUE,FALSE)</f>
        <v>0</v>
      </c>
      <c r="O8" s="97" t="str">
        <f>VLOOKUP(G8,'ECHA biocidal AS'!C7:H1474,6,FALSE)</f>
        <v>false</v>
      </c>
      <c r="P8" s="106" t="b">
        <f>IF(AND(O8="false",(ISNUMBER(MATCH(G8,'ECHA biocidal AS'!C:C,0)))),TRUE,FALSE)</f>
        <v>1</v>
      </c>
      <c r="Q8" s="106"/>
      <c r="R8" s="106" t="b">
        <f>IF(ISNUMBER(MATCH(G8,'ECHA candidate SVHC'!D:D,0)),TRUE,FALSE)</f>
        <v>0</v>
      </c>
      <c r="S8" s="106"/>
      <c r="T8" s="106" t="b">
        <f>IF(ISNUMBER(MATCH(G8,'EQS WFD'!D:D,0)),TRUE,FALSE)</f>
        <v>0</v>
      </c>
      <c r="U8" s="106" t="b">
        <f>IF(ISNUMBER(MATCH(G8,'ECHA POP'!D:D,0)),TRUE,FALSE)</f>
        <v>0</v>
      </c>
      <c r="V8" s="106" t="str">
        <f>IF(ISNUMBER(MATCH(G8,'SoC_Ctgb 20181010'!C:C,0)),"TRUE","False")</f>
        <v>False</v>
      </c>
      <c r="W8" s="106"/>
      <c r="X8" s="106"/>
      <c r="Y8" s="95"/>
      <c r="Z8" s="95"/>
      <c r="AA8" s="95"/>
      <c r="AB8" s="95"/>
      <c r="AC8" s="95"/>
      <c r="AD8" s="95"/>
      <c r="AE8" s="95"/>
      <c r="AF8" s="95"/>
      <c r="AG8" s="95"/>
      <c r="AH8" s="95"/>
      <c r="AI8" s="95"/>
      <c r="AJ8" s="95"/>
      <c r="AK8" s="98"/>
    </row>
    <row r="9" spans="2:37" s="94" customFormat="1" ht="15" hidden="1" x14ac:dyDescent="0.15">
      <c r="B9" s="95"/>
      <c r="C9" s="96"/>
      <c r="D9" s="96"/>
      <c r="E9" s="96"/>
      <c r="F9" s="95"/>
      <c r="G9" s="95" t="s">
        <v>82</v>
      </c>
      <c r="H9" s="95"/>
      <c r="I9" s="146" t="s">
        <v>83</v>
      </c>
      <c r="J9" s="145"/>
      <c r="K9" s="95"/>
      <c r="L9" s="139"/>
      <c r="M9" s="126" t="str">
        <f t="shared" si="0"/>
        <v>Not Found</v>
      </c>
      <c r="N9" s="97" t="b">
        <f t="shared" si="1"/>
        <v>0</v>
      </c>
      <c r="O9" s="97" t="e">
        <f>VLOOKUP(G9,'ECHA biocidal AS'!C8:H1475,6,FALSE)</f>
        <v>#N/A</v>
      </c>
      <c r="P9" s="106" t="e">
        <f>IF(AND(O9="false",(ISNUMBER(MATCH(G9,'ECHA biocidal AS'!C:C,0)))),TRUE,FALSE)</f>
        <v>#N/A</v>
      </c>
      <c r="Q9" s="106"/>
      <c r="R9" s="106" t="b">
        <f>IF(ISNUMBER(MATCH(G9,'ECHA candidate SVHC'!D:D,0)),TRUE,FALSE)</f>
        <v>0</v>
      </c>
      <c r="S9" s="106"/>
      <c r="T9" s="106" t="b">
        <f>IF(ISNUMBER(MATCH(G9,'EQS WFD'!D:D,0)),TRUE,FALSE)</f>
        <v>0</v>
      </c>
      <c r="U9" s="106" t="b">
        <f>IF(ISNUMBER(MATCH(G9,'ECHA POP'!D:D,0)),TRUE,FALSE)</f>
        <v>0</v>
      </c>
      <c r="V9" s="106" t="str">
        <f>IF(ISNUMBER(MATCH(G9,'SoC_Ctgb 20181010'!C:C,0)),"TRUE","False")</f>
        <v>False</v>
      </c>
      <c r="W9" s="106"/>
      <c r="X9" s="106"/>
      <c r="Y9" s="95"/>
      <c r="Z9" s="95"/>
      <c r="AA9" s="95"/>
      <c r="AB9" s="95"/>
      <c r="AC9" s="95"/>
      <c r="AD9" s="95"/>
      <c r="AE9" s="95"/>
      <c r="AF9" s="95"/>
      <c r="AG9" s="95"/>
      <c r="AH9" s="95"/>
      <c r="AI9" s="95"/>
      <c r="AJ9" s="95"/>
      <c r="AK9" s="98"/>
    </row>
    <row r="10" spans="2:37" s="94" customFormat="1" ht="15" hidden="1" x14ac:dyDescent="0.15">
      <c r="B10" s="95"/>
      <c r="C10" s="96"/>
      <c r="D10" s="96"/>
      <c r="E10" s="96"/>
      <c r="F10" s="95"/>
      <c r="G10" s="95" t="s">
        <v>84</v>
      </c>
      <c r="H10" s="95"/>
      <c r="I10" s="146" t="s">
        <v>83</v>
      </c>
      <c r="J10" s="145"/>
      <c r="K10" s="95"/>
      <c r="L10" s="139"/>
      <c r="M10" s="126" t="str">
        <f t="shared" si="0"/>
        <v>Not Found</v>
      </c>
      <c r="N10" s="97" t="b">
        <f t="shared" si="1"/>
        <v>0</v>
      </c>
      <c r="O10" s="97" t="e">
        <f>VLOOKUP(G10,'ECHA biocidal AS'!C9:H1476,6,FALSE)</f>
        <v>#N/A</v>
      </c>
      <c r="P10" s="106" t="e">
        <f>IF(AND(O10="false",(ISNUMBER(MATCH(G10,'ECHA biocidal AS'!C:C,0)))),TRUE,FALSE)</f>
        <v>#N/A</v>
      </c>
      <c r="Q10" s="106"/>
      <c r="R10" s="106" t="b">
        <f>IF(ISNUMBER(MATCH(G10,'ECHA candidate SVHC'!D:D,0)),TRUE,FALSE)</f>
        <v>0</v>
      </c>
      <c r="S10" s="106"/>
      <c r="T10" s="106" t="b">
        <f>IF(ISNUMBER(MATCH(G10,'EQS WFD'!D:D,0)),TRUE,FALSE)</f>
        <v>0</v>
      </c>
      <c r="U10" s="106" t="b">
        <f>IF(ISNUMBER(MATCH(G10,'ECHA POP'!D:D,0)),TRUE,FALSE)</f>
        <v>0</v>
      </c>
      <c r="V10" s="106" t="str">
        <f>IF(ISNUMBER(MATCH(G10,'SoC_Ctgb 20181010'!C:C,0)),"TRUE","False")</f>
        <v>False</v>
      </c>
      <c r="W10" s="106"/>
      <c r="X10" s="106"/>
      <c r="Y10" s="95"/>
      <c r="Z10" s="95"/>
      <c r="AA10" s="95"/>
      <c r="AB10" s="95"/>
      <c r="AC10" s="95"/>
      <c r="AD10" s="95"/>
      <c r="AE10" s="95"/>
      <c r="AF10" s="95"/>
      <c r="AG10" s="95"/>
      <c r="AH10" s="95"/>
      <c r="AI10" s="95"/>
      <c r="AJ10" s="95"/>
      <c r="AK10" s="98"/>
    </row>
    <row r="11" spans="2:37" s="94" customFormat="1" ht="15" hidden="1" x14ac:dyDescent="0.15">
      <c r="B11" s="95"/>
      <c r="C11" s="96"/>
      <c r="D11" s="96"/>
      <c r="E11" s="96"/>
      <c r="F11" s="95"/>
      <c r="G11" s="95" t="s">
        <v>84</v>
      </c>
      <c r="H11" s="95"/>
      <c r="I11" s="146" t="s">
        <v>85</v>
      </c>
      <c r="J11" s="145"/>
      <c r="K11" s="95"/>
      <c r="L11" s="139"/>
      <c r="M11" s="126" t="str">
        <f t="shared" si="0"/>
        <v>Not Found</v>
      </c>
      <c r="N11" s="97" t="b">
        <f t="shared" si="1"/>
        <v>0</v>
      </c>
      <c r="O11" s="97" t="e">
        <f>VLOOKUP(G11,'ECHA biocidal AS'!C10:H1477,6,FALSE)</f>
        <v>#N/A</v>
      </c>
      <c r="P11" s="106" t="e">
        <f>IF(AND(O11="false",(ISNUMBER(MATCH(G11,'ECHA biocidal AS'!C:C,0)))),TRUE,FALSE)</f>
        <v>#N/A</v>
      </c>
      <c r="Q11" s="106"/>
      <c r="R11" s="106" t="b">
        <f>IF(ISNUMBER(MATCH(G11,'ECHA candidate SVHC'!D:D,0)),TRUE,FALSE)</f>
        <v>0</v>
      </c>
      <c r="S11" s="106"/>
      <c r="T11" s="106" t="b">
        <f>IF(ISNUMBER(MATCH(G11,'EQS WFD'!D:D,0)),TRUE,FALSE)</f>
        <v>0</v>
      </c>
      <c r="U11" s="106" t="b">
        <f>IF(ISNUMBER(MATCH(G11,'ECHA POP'!D:D,0)),TRUE,FALSE)</f>
        <v>0</v>
      </c>
      <c r="V11" s="106" t="str">
        <f>IF(ISNUMBER(MATCH(G11,'SoC_Ctgb 20181010'!C:C,0)),"TRUE","False")</f>
        <v>False</v>
      </c>
      <c r="W11" s="106"/>
      <c r="X11" s="106"/>
      <c r="Y11" s="95"/>
      <c r="Z11" s="95"/>
      <c r="AA11" s="95"/>
      <c r="AB11" s="95"/>
      <c r="AC11" s="95"/>
      <c r="AD11" s="95"/>
      <c r="AE11" s="95"/>
      <c r="AF11" s="95"/>
      <c r="AG11" s="95"/>
      <c r="AH11" s="95"/>
      <c r="AI11" s="95"/>
      <c r="AJ11" s="95"/>
      <c r="AK11" s="98"/>
    </row>
    <row r="12" spans="2:37" s="94" customFormat="1" ht="42" hidden="1" x14ac:dyDescent="0.15">
      <c r="B12" s="95"/>
      <c r="C12" s="96"/>
      <c r="D12" s="96"/>
      <c r="E12" s="96"/>
      <c r="F12" s="95"/>
      <c r="G12" s="95" t="s">
        <v>86</v>
      </c>
      <c r="H12" s="95"/>
      <c r="I12" s="146" t="s">
        <v>87</v>
      </c>
      <c r="J12" s="145"/>
      <c r="K12" s="95"/>
      <c r="L12" s="139"/>
      <c r="M12" s="126" t="str">
        <f t="shared" si="0"/>
        <v>Not Found</v>
      </c>
      <c r="N12" s="97" t="b">
        <f t="shared" si="1"/>
        <v>0</v>
      </c>
      <c r="O12" s="97" t="e">
        <f>VLOOKUP(G12,'ECHA biocidal AS'!C11:H1478,6,FALSE)</f>
        <v>#N/A</v>
      </c>
      <c r="P12" s="106" t="e">
        <f>IF(AND(O12="false",(ISNUMBER(MATCH(G12,'ECHA biocidal AS'!C:C,0)))),TRUE,FALSE)</f>
        <v>#N/A</v>
      </c>
      <c r="Q12" s="106"/>
      <c r="R12" s="106" t="b">
        <f>IF(ISNUMBER(MATCH(G12,'ECHA candidate SVHC'!D:D,0)),TRUE,FALSE)</f>
        <v>0</v>
      </c>
      <c r="S12" s="106"/>
      <c r="T12" s="106" t="b">
        <f>IF(ISNUMBER(MATCH(G12,'EQS WFD'!D:D,0)),TRUE,FALSE)</f>
        <v>0</v>
      </c>
      <c r="U12" s="106" t="b">
        <f>IF(ISNUMBER(MATCH(G12,'ECHA POP'!D:D,0)),TRUE,FALSE)</f>
        <v>0</v>
      </c>
      <c r="V12" s="106" t="str">
        <f>IF(ISNUMBER(MATCH(G12,'SoC_Ctgb 20181010'!C:C,0)),"TRUE","False")</f>
        <v>False</v>
      </c>
      <c r="W12" s="106"/>
      <c r="X12" s="106"/>
      <c r="Y12" s="95"/>
      <c r="Z12" s="95"/>
      <c r="AA12" s="95"/>
      <c r="AB12" s="95"/>
      <c r="AC12" s="95"/>
      <c r="AD12" s="95"/>
      <c r="AE12" s="95"/>
      <c r="AF12" s="95"/>
      <c r="AG12" s="95"/>
      <c r="AH12" s="95"/>
      <c r="AI12" s="95"/>
      <c r="AJ12" s="95"/>
      <c r="AK12" s="98"/>
    </row>
    <row r="13" spans="2:37" s="94" customFormat="1" ht="28" hidden="1" x14ac:dyDescent="0.15">
      <c r="B13" s="95"/>
      <c r="C13" s="96"/>
      <c r="D13" s="96"/>
      <c r="E13" s="96"/>
      <c r="F13" s="95"/>
      <c r="G13" s="95" t="s">
        <v>88</v>
      </c>
      <c r="H13" s="95"/>
      <c r="I13" s="146" t="s">
        <v>81</v>
      </c>
      <c r="J13" s="145"/>
      <c r="K13" s="95"/>
      <c r="L13" s="139"/>
      <c r="M13" s="126" t="str">
        <f t="shared" si="0"/>
        <v>Not Found</v>
      </c>
      <c r="N13" s="97" t="b">
        <f t="shared" si="1"/>
        <v>0</v>
      </c>
      <c r="O13" s="97" t="e">
        <f>VLOOKUP(G13,'ECHA biocidal AS'!C12:H1479,6,FALSE)</f>
        <v>#N/A</v>
      </c>
      <c r="P13" s="106" t="e">
        <f>IF(AND(O13="false",(ISNUMBER(MATCH(G13,'ECHA biocidal AS'!C:C,0)))),TRUE,FALSE)</f>
        <v>#N/A</v>
      </c>
      <c r="Q13" s="106"/>
      <c r="R13" s="106" t="b">
        <f>IF(ISNUMBER(MATCH(G13,'ECHA candidate SVHC'!D:D,0)),TRUE,FALSE)</f>
        <v>0</v>
      </c>
      <c r="S13" s="106"/>
      <c r="T13" s="106" t="b">
        <f>IF(ISNUMBER(MATCH(G13,'EQS WFD'!D:D,0)),TRUE,FALSE)</f>
        <v>0</v>
      </c>
      <c r="U13" s="106" t="b">
        <f>IF(ISNUMBER(MATCH(G13,'ECHA POP'!D:D,0)),TRUE,FALSE)</f>
        <v>0</v>
      </c>
      <c r="V13" s="106" t="str">
        <f>IF(ISNUMBER(MATCH(G13,'SoC_Ctgb 20181010'!C:C,0)),"TRUE","False")</f>
        <v>False</v>
      </c>
      <c r="W13" s="106"/>
      <c r="X13" s="106"/>
      <c r="Y13" s="95"/>
      <c r="Z13" s="95"/>
      <c r="AA13" s="95"/>
      <c r="AB13" s="95"/>
      <c r="AC13" s="95"/>
      <c r="AD13" s="95"/>
      <c r="AE13" s="95"/>
      <c r="AF13" s="95"/>
      <c r="AG13" s="95"/>
      <c r="AH13" s="95"/>
      <c r="AI13" s="95"/>
      <c r="AJ13" s="95"/>
      <c r="AK13" s="98"/>
    </row>
    <row r="14" spans="2:37" s="94" customFormat="1" ht="28" hidden="1" x14ac:dyDescent="0.15">
      <c r="B14" s="95"/>
      <c r="C14" s="96"/>
      <c r="D14" s="96"/>
      <c r="E14" s="96"/>
      <c r="F14" s="95"/>
      <c r="G14" s="95" t="s">
        <v>84</v>
      </c>
      <c r="H14" s="95"/>
      <c r="I14" s="146" t="s">
        <v>81</v>
      </c>
      <c r="J14" s="145"/>
      <c r="K14" s="95"/>
      <c r="L14" s="139"/>
      <c r="M14" s="126" t="str">
        <f t="shared" si="0"/>
        <v>Not Found</v>
      </c>
      <c r="N14" s="97" t="b">
        <f t="shared" si="1"/>
        <v>0</v>
      </c>
      <c r="O14" s="97" t="e">
        <f>VLOOKUP(G14,'ECHA biocidal AS'!C13:H1480,6,FALSE)</f>
        <v>#N/A</v>
      </c>
      <c r="P14" s="106" t="e">
        <f>IF(AND(O14="false",(ISNUMBER(MATCH(G14,'ECHA biocidal AS'!C:C,0)))),TRUE,FALSE)</f>
        <v>#N/A</v>
      </c>
      <c r="Q14" s="106"/>
      <c r="R14" s="106" t="b">
        <f>IF(ISNUMBER(MATCH(G14,'ECHA candidate SVHC'!D:D,0)),TRUE,FALSE)</f>
        <v>0</v>
      </c>
      <c r="S14" s="106"/>
      <c r="T14" s="106" t="b">
        <f>IF(ISNUMBER(MATCH(G14,'EQS WFD'!D:D,0)),TRUE,FALSE)</f>
        <v>0</v>
      </c>
      <c r="U14" s="106" t="b">
        <f>IF(ISNUMBER(MATCH(G14,'ECHA POP'!D:D,0)),TRUE,FALSE)</f>
        <v>0</v>
      </c>
      <c r="V14" s="106" t="str">
        <f>IF(ISNUMBER(MATCH(G14,'SoC_Ctgb 20181010'!C:C,0)),"TRUE","False")</f>
        <v>False</v>
      </c>
      <c r="W14" s="106"/>
      <c r="X14" s="106"/>
      <c r="Y14" s="95"/>
      <c r="Z14" s="95"/>
      <c r="AA14" s="95"/>
      <c r="AB14" s="95"/>
      <c r="AC14" s="95"/>
      <c r="AD14" s="95"/>
      <c r="AE14" s="95"/>
      <c r="AF14" s="95"/>
      <c r="AG14" s="95"/>
      <c r="AH14" s="95"/>
      <c r="AI14" s="95"/>
      <c r="AJ14" s="95"/>
      <c r="AK14" s="98"/>
    </row>
    <row r="15" spans="2:37" s="94" customFormat="1" ht="16" thickBot="1" x14ac:dyDescent="0.2">
      <c r="B15" s="95"/>
      <c r="C15" s="96"/>
      <c r="D15" s="96"/>
      <c r="E15" s="96"/>
      <c r="F15" s="95"/>
      <c r="G15" s="95" t="s">
        <v>89</v>
      </c>
      <c r="H15" s="95"/>
      <c r="I15" s="146" t="s">
        <v>90</v>
      </c>
      <c r="J15" s="145"/>
      <c r="K15" s="95"/>
      <c r="L15" s="139"/>
      <c r="M15" s="126" t="b">
        <f t="shared" si="0"/>
        <v>1</v>
      </c>
      <c r="N15" s="97" t="b">
        <f t="shared" si="1"/>
        <v>0</v>
      </c>
      <c r="O15" s="97" t="str">
        <f>VLOOKUP(G15,'ECHA biocidal AS'!C14:H1481,6,FALSE)</f>
        <v>false</v>
      </c>
      <c r="P15" s="106" t="b">
        <f>IF(AND(O15="false",(ISNUMBER(MATCH(G15,'ECHA biocidal AS'!C:C,0)))),TRUE,FALSE)</f>
        <v>1</v>
      </c>
      <c r="Q15" s="106"/>
      <c r="R15" s="106" t="b">
        <f>IF(ISNUMBER(MATCH(G15,'ECHA candidate SVHC'!D:D,0)),TRUE,FALSE)</f>
        <v>0</v>
      </c>
      <c r="S15" s="106"/>
      <c r="T15" s="106" t="b">
        <f>IF(ISNUMBER(MATCH(G15,'EQS WFD'!D:D,0)),TRUE,FALSE)</f>
        <v>0</v>
      </c>
      <c r="U15" s="106" t="b">
        <f>IF(ISNUMBER(MATCH(G15,'ECHA POP'!D:D,0)),TRUE,FALSE)</f>
        <v>0</v>
      </c>
      <c r="V15" s="106" t="str">
        <f>IF(ISNUMBER(MATCH(G15,'SoC_Ctgb 20181010'!C:C,0)),"TRUE","False")</f>
        <v>False</v>
      </c>
      <c r="W15" s="106"/>
      <c r="X15" s="106"/>
      <c r="Y15" s="95"/>
      <c r="Z15" s="95"/>
      <c r="AA15" s="95"/>
      <c r="AB15" s="95"/>
      <c r="AC15" s="95"/>
      <c r="AD15" s="95"/>
      <c r="AE15" s="95"/>
      <c r="AF15" s="95"/>
      <c r="AG15" s="95"/>
      <c r="AH15" s="95"/>
      <c r="AI15" s="95"/>
      <c r="AJ15" s="95"/>
      <c r="AK15" s="98"/>
    </row>
    <row r="16" spans="2:37" s="94" customFormat="1" ht="43" hidden="1" thickBot="1" x14ac:dyDescent="0.2">
      <c r="B16" s="95"/>
      <c r="C16" s="96"/>
      <c r="D16" s="96"/>
      <c r="E16" s="96"/>
      <c r="F16" s="95"/>
      <c r="G16" s="95"/>
      <c r="H16" s="95"/>
      <c r="I16" s="146" t="s">
        <v>91</v>
      </c>
      <c r="J16" s="145"/>
      <c r="K16" s="95"/>
      <c r="L16" s="139"/>
      <c r="M16" s="126" t="str">
        <f t="shared" si="0"/>
        <v>Not Found</v>
      </c>
      <c r="N16" s="97" t="b">
        <f t="shared" si="1"/>
        <v>0</v>
      </c>
      <c r="O16" s="97" t="e">
        <f>VLOOKUP(G16,'ECHA biocidal AS'!C15:H1482,6,FALSE)</f>
        <v>#N/A</v>
      </c>
      <c r="P16" s="106" t="e">
        <f>IF(AND(O16="false",(ISNUMBER(MATCH(G16,'ECHA biocidal AS'!C:C,0)))),TRUE,FALSE)</f>
        <v>#N/A</v>
      </c>
      <c r="Q16" s="106"/>
      <c r="R16" s="106" t="b">
        <f>IF(ISNUMBER(MATCH(G16,'ECHA candidate SVHC'!D:D,0)),TRUE,FALSE)</f>
        <v>0</v>
      </c>
      <c r="S16" s="106"/>
      <c r="T16" s="106" t="b">
        <f>IF(ISNUMBER(MATCH(G16,'EQS WFD'!D:D,0)),TRUE,FALSE)</f>
        <v>0</v>
      </c>
      <c r="U16" s="106" t="b">
        <f>IF(ISNUMBER(MATCH(G16,'ECHA POP'!D:D,0)),TRUE,FALSE)</f>
        <v>0</v>
      </c>
      <c r="V16" s="106" t="str">
        <f>IF(ISNUMBER(MATCH(G16,'SoC_Ctgb 20181010'!C:C,0)),"TRUE","False")</f>
        <v>False</v>
      </c>
      <c r="W16" s="106"/>
      <c r="X16" s="106"/>
      <c r="Y16" s="95"/>
      <c r="Z16" s="95"/>
      <c r="AA16" s="95"/>
      <c r="AB16" s="95"/>
      <c r="AC16" s="95"/>
      <c r="AD16" s="95"/>
      <c r="AE16" s="95"/>
      <c r="AF16" s="95"/>
      <c r="AG16" s="95"/>
      <c r="AH16" s="95"/>
      <c r="AI16" s="95"/>
      <c r="AJ16" s="95"/>
      <c r="AK16" s="98"/>
    </row>
    <row r="17" spans="2:37" s="94" customFormat="1" ht="43" hidden="1" thickBot="1" x14ac:dyDescent="0.2">
      <c r="B17" s="95"/>
      <c r="C17" s="96"/>
      <c r="D17" s="96"/>
      <c r="E17" s="96"/>
      <c r="F17" s="95"/>
      <c r="G17" s="95"/>
      <c r="H17" s="95"/>
      <c r="I17" s="146" t="s">
        <v>91</v>
      </c>
      <c r="J17" s="145"/>
      <c r="K17" s="95"/>
      <c r="L17" s="139"/>
      <c r="M17" s="126" t="str">
        <f t="shared" si="0"/>
        <v>Not Found</v>
      </c>
      <c r="N17" s="97" t="b">
        <f t="shared" si="1"/>
        <v>0</v>
      </c>
      <c r="O17" s="97" t="e">
        <f>VLOOKUP(G17,'ECHA biocidal AS'!C16:H1483,6,FALSE)</f>
        <v>#N/A</v>
      </c>
      <c r="P17" s="106" t="e">
        <f>IF(AND(O17="false",(ISNUMBER(MATCH(G17,'ECHA biocidal AS'!C:C,0)))),TRUE,FALSE)</f>
        <v>#N/A</v>
      </c>
      <c r="Q17" s="106"/>
      <c r="R17" s="106" t="b">
        <f>IF(ISNUMBER(MATCH(G17,'ECHA candidate SVHC'!D:D,0)),TRUE,FALSE)</f>
        <v>0</v>
      </c>
      <c r="S17" s="106"/>
      <c r="T17" s="106" t="b">
        <f>IF(ISNUMBER(MATCH(G17,'EQS WFD'!D:D,0)),TRUE,FALSE)</f>
        <v>0</v>
      </c>
      <c r="U17" s="106" t="b">
        <f>IF(ISNUMBER(MATCH(G17,'ECHA POP'!D:D,0)),TRUE,FALSE)</f>
        <v>0</v>
      </c>
      <c r="V17" s="106" t="str">
        <f>IF(ISNUMBER(MATCH(G17,'SoC_Ctgb 20181010'!C:C,0)),"TRUE","False")</f>
        <v>False</v>
      </c>
      <c r="W17" s="106"/>
      <c r="X17" s="106"/>
      <c r="Y17" s="95"/>
      <c r="Z17" s="95"/>
      <c r="AA17" s="95"/>
      <c r="AB17" s="95"/>
      <c r="AC17" s="95"/>
      <c r="AD17" s="95"/>
      <c r="AE17" s="95"/>
      <c r="AF17" s="95"/>
      <c r="AG17" s="95"/>
      <c r="AH17" s="95"/>
      <c r="AI17" s="95"/>
      <c r="AJ17" s="95"/>
      <c r="AK17" s="98"/>
    </row>
    <row r="18" spans="2:37" s="94" customFormat="1" ht="29" hidden="1" thickBot="1" x14ac:dyDescent="0.2">
      <c r="B18" s="95"/>
      <c r="C18" s="96"/>
      <c r="D18" s="96"/>
      <c r="E18" s="96"/>
      <c r="F18" s="95"/>
      <c r="G18" s="95"/>
      <c r="H18" s="95"/>
      <c r="I18" s="146" t="s">
        <v>92</v>
      </c>
      <c r="J18" s="145"/>
      <c r="K18" s="95"/>
      <c r="L18" s="139"/>
      <c r="M18" s="126" t="str">
        <f t="shared" si="0"/>
        <v>Not Found</v>
      </c>
      <c r="N18" s="97" t="b">
        <f t="shared" si="1"/>
        <v>0</v>
      </c>
      <c r="O18" s="97" t="e">
        <f>VLOOKUP(G18,'ECHA biocidal AS'!C17:H1484,6,FALSE)</f>
        <v>#N/A</v>
      </c>
      <c r="P18" s="106" t="e">
        <f>IF(AND(O18="false",(ISNUMBER(MATCH(G18,'ECHA biocidal AS'!C:C,0)))),TRUE,FALSE)</f>
        <v>#N/A</v>
      </c>
      <c r="Q18" s="106"/>
      <c r="R18" s="106" t="b">
        <f>IF(ISNUMBER(MATCH(G18,'ECHA candidate SVHC'!D:D,0)),TRUE,FALSE)</f>
        <v>0</v>
      </c>
      <c r="S18" s="106"/>
      <c r="T18" s="106" t="b">
        <f>IF(ISNUMBER(MATCH(G18,'EQS WFD'!D:D,0)),TRUE,FALSE)</f>
        <v>0</v>
      </c>
      <c r="U18" s="106" t="b">
        <f>IF(ISNUMBER(MATCH(G18,'ECHA POP'!D:D,0)),TRUE,FALSE)</f>
        <v>0</v>
      </c>
      <c r="V18" s="106" t="str">
        <f>IF(ISNUMBER(MATCH(G18,'SoC_Ctgb 20181010'!C:C,0)),"TRUE","False")</f>
        <v>False</v>
      </c>
      <c r="W18" s="106"/>
      <c r="X18" s="106"/>
      <c r="Y18" s="95"/>
      <c r="Z18" s="95"/>
      <c r="AA18" s="95"/>
      <c r="AB18" s="95"/>
      <c r="AC18" s="95"/>
      <c r="AD18" s="95"/>
      <c r="AE18" s="95"/>
      <c r="AF18" s="95"/>
      <c r="AG18" s="95"/>
      <c r="AH18" s="95"/>
      <c r="AI18" s="95"/>
      <c r="AJ18" s="95"/>
      <c r="AK18" s="98"/>
    </row>
    <row r="19" spans="2:37" s="94" customFormat="1" ht="16" hidden="1" thickBot="1" x14ac:dyDescent="0.2">
      <c r="B19" s="95"/>
      <c r="C19" s="96"/>
      <c r="D19" s="96"/>
      <c r="E19" s="96"/>
      <c r="F19" s="95"/>
      <c r="G19" s="95"/>
      <c r="H19" s="95"/>
      <c r="I19" s="146"/>
      <c r="J19" s="145"/>
      <c r="K19" s="95"/>
      <c r="L19" s="139"/>
      <c r="M19" s="126" t="str">
        <f t="shared" si="0"/>
        <v>Not Found</v>
      </c>
      <c r="N19" s="97" t="b">
        <f t="shared" si="1"/>
        <v>0</v>
      </c>
      <c r="O19" s="97" t="e">
        <f>VLOOKUP(G19,'ECHA biocidal AS'!C18:H1485,6,FALSE)</f>
        <v>#N/A</v>
      </c>
      <c r="P19" s="106" t="e">
        <f>IF(AND(O19="false",(ISNUMBER(MATCH(G19,'ECHA biocidal AS'!C:C,0)))),TRUE,FALSE)</f>
        <v>#N/A</v>
      </c>
      <c r="Q19" s="106"/>
      <c r="R19" s="106" t="b">
        <f>IF(ISNUMBER(MATCH(G19,'ECHA candidate SVHC'!D:D,0)),TRUE,FALSE)</f>
        <v>0</v>
      </c>
      <c r="S19" s="106"/>
      <c r="T19" s="106" t="b">
        <f>IF(ISNUMBER(MATCH(G19,'EQS WFD'!D:D,0)),TRUE,FALSE)</f>
        <v>0</v>
      </c>
      <c r="U19" s="106" t="b">
        <f>IF(ISNUMBER(MATCH(G19,'ECHA POP'!D:D,0)),TRUE,FALSE)</f>
        <v>0</v>
      </c>
      <c r="V19" s="106" t="str">
        <f>IF(ISNUMBER(MATCH(G19,'SoC_Ctgb 20181010'!C:C,0)),"TRUE","False")</f>
        <v>False</v>
      </c>
      <c r="W19" s="106"/>
      <c r="X19" s="106"/>
      <c r="Y19" s="95"/>
      <c r="Z19" s="95"/>
      <c r="AA19" s="95"/>
      <c r="AB19" s="95"/>
      <c r="AC19" s="95"/>
      <c r="AD19" s="95"/>
      <c r="AE19" s="95"/>
      <c r="AF19" s="95"/>
      <c r="AG19" s="95"/>
      <c r="AH19" s="95"/>
      <c r="AI19" s="95"/>
      <c r="AJ19" s="95"/>
      <c r="AK19" s="98"/>
    </row>
    <row r="20" spans="2:37" s="94" customFormat="1" ht="16" hidden="1" thickBot="1" x14ac:dyDescent="0.2">
      <c r="B20" s="95"/>
      <c r="C20" s="96"/>
      <c r="D20" s="96"/>
      <c r="E20" s="96"/>
      <c r="F20" s="95"/>
      <c r="G20" s="95"/>
      <c r="H20" s="95"/>
      <c r="I20" s="146"/>
      <c r="J20" s="145"/>
      <c r="K20" s="95"/>
      <c r="L20" s="139"/>
      <c r="M20" s="126" t="str">
        <f t="shared" si="0"/>
        <v>Not Found</v>
      </c>
      <c r="N20" s="97" t="b">
        <f t="shared" si="1"/>
        <v>0</v>
      </c>
      <c r="O20" s="97" t="e">
        <f>VLOOKUP(G20,'ECHA biocidal AS'!C19:H1486,6,FALSE)</f>
        <v>#N/A</v>
      </c>
      <c r="P20" s="106" t="e">
        <f>IF(AND(O20="false",(ISNUMBER(MATCH(G20,'ECHA biocidal AS'!C:C,0)))),TRUE,FALSE)</f>
        <v>#N/A</v>
      </c>
      <c r="Q20" s="106"/>
      <c r="R20" s="106" t="b">
        <f>IF(ISNUMBER(MATCH(G20,'ECHA candidate SVHC'!D:D,0)),TRUE,FALSE)</f>
        <v>0</v>
      </c>
      <c r="S20" s="106"/>
      <c r="T20" s="106" t="b">
        <f>IF(ISNUMBER(MATCH(G20,'EQS WFD'!D:D,0)),TRUE,FALSE)</f>
        <v>0</v>
      </c>
      <c r="U20" s="106" t="b">
        <f>IF(ISNUMBER(MATCH(G20,'ECHA POP'!D:D,0)),TRUE,FALSE)</f>
        <v>0</v>
      </c>
      <c r="V20" s="106" t="str">
        <f>IF(ISNUMBER(MATCH(G20,'SoC_Ctgb 20181010'!C:C,0)),"TRUE","False")</f>
        <v>False</v>
      </c>
      <c r="W20" s="106"/>
      <c r="X20" s="106"/>
      <c r="Y20" s="95"/>
      <c r="Z20" s="95"/>
      <c r="AA20" s="95"/>
      <c r="AB20" s="95"/>
      <c r="AC20" s="95"/>
      <c r="AD20" s="95"/>
      <c r="AE20" s="95"/>
      <c r="AF20" s="95"/>
      <c r="AG20" s="95"/>
      <c r="AH20" s="95"/>
      <c r="AI20" s="95"/>
      <c r="AJ20" s="95"/>
      <c r="AK20" s="98"/>
    </row>
    <row r="21" spans="2:37" s="94" customFormat="1" ht="16" hidden="1" thickBot="1" x14ac:dyDescent="0.2">
      <c r="B21" s="95"/>
      <c r="C21" s="96"/>
      <c r="D21" s="96"/>
      <c r="E21" s="96"/>
      <c r="F21" s="95"/>
      <c r="G21" s="95"/>
      <c r="H21" s="95"/>
      <c r="I21" s="146"/>
      <c r="J21" s="145"/>
      <c r="K21" s="95"/>
      <c r="L21" s="139"/>
      <c r="M21" s="126" t="str">
        <f t="shared" si="0"/>
        <v>Not Found</v>
      </c>
      <c r="N21" s="97" t="b">
        <f t="shared" si="1"/>
        <v>0</v>
      </c>
      <c r="O21" s="97" t="e">
        <f>VLOOKUP(G21,'ECHA biocidal AS'!C20:H1487,6,FALSE)</f>
        <v>#N/A</v>
      </c>
      <c r="P21" s="106" t="e">
        <f>IF(AND(O21="false",(ISNUMBER(MATCH(G21,'ECHA biocidal AS'!C:C,0)))),TRUE,FALSE)</f>
        <v>#N/A</v>
      </c>
      <c r="Q21" s="106"/>
      <c r="R21" s="106" t="b">
        <f>IF(ISNUMBER(MATCH(G21,'ECHA candidate SVHC'!D:D,0)),TRUE,FALSE)</f>
        <v>0</v>
      </c>
      <c r="S21" s="106"/>
      <c r="T21" s="106" t="b">
        <f>IF(ISNUMBER(MATCH(G21,'EQS WFD'!D:D,0)),TRUE,FALSE)</f>
        <v>0</v>
      </c>
      <c r="U21" s="106" t="b">
        <f>IF(ISNUMBER(MATCH(G21,'ECHA POP'!D:D,0)),TRUE,FALSE)</f>
        <v>0</v>
      </c>
      <c r="V21" s="106" t="str">
        <f>IF(ISNUMBER(MATCH(G21,'SoC_Ctgb 20181010'!C:C,0)),"TRUE","False")</f>
        <v>False</v>
      </c>
      <c r="W21" s="106"/>
      <c r="X21" s="106"/>
      <c r="Y21" s="95"/>
      <c r="Z21" s="95"/>
      <c r="AA21" s="95"/>
      <c r="AB21" s="95"/>
      <c r="AC21" s="95"/>
      <c r="AD21" s="95"/>
      <c r="AE21" s="95"/>
      <c r="AF21" s="95"/>
      <c r="AG21" s="95"/>
      <c r="AH21" s="95"/>
      <c r="AI21" s="95"/>
      <c r="AJ21" s="95"/>
      <c r="AK21" s="98"/>
    </row>
    <row r="22" spans="2:37" s="94" customFormat="1" ht="16" hidden="1" thickBot="1" x14ac:dyDescent="0.2">
      <c r="B22" s="95"/>
      <c r="C22" s="96"/>
      <c r="D22" s="96"/>
      <c r="E22" s="96"/>
      <c r="F22" s="95"/>
      <c r="G22" s="95"/>
      <c r="H22" s="95"/>
      <c r="I22" s="146"/>
      <c r="J22" s="145"/>
      <c r="K22" s="95"/>
      <c r="L22" s="139"/>
      <c r="M22" s="126" t="str">
        <f t="shared" si="0"/>
        <v>Not Found</v>
      </c>
      <c r="N22" s="97" t="b">
        <f t="shared" si="1"/>
        <v>0</v>
      </c>
      <c r="O22" s="97" t="e">
        <f>VLOOKUP(G22,'ECHA biocidal AS'!C21:H1488,6,FALSE)</f>
        <v>#N/A</v>
      </c>
      <c r="P22" s="106" t="e">
        <f>IF(AND(O22="false",(ISNUMBER(MATCH(G22,'ECHA biocidal AS'!C:C,0)))),TRUE,FALSE)</f>
        <v>#N/A</v>
      </c>
      <c r="Q22" s="106"/>
      <c r="R22" s="106" t="b">
        <f>IF(ISNUMBER(MATCH(G22,'ECHA candidate SVHC'!D:D,0)),TRUE,FALSE)</f>
        <v>0</v>
      </c>
      <c r="S22" s="106"/>
      <c r="T22" s="106" t="b">
        <f>IF(ISNUMBER(MATCH(G22,'EQS WFD'!D:D,0)),TRUE,FALSE)</f>
        <v>0</v>
      </c>
      <c r="U22" s="106" t="b">
        <f>IF(ISNUMBER(MATCH(G22,'ECHA POP'!D:D,0)),TRUE,FALSE)</f>
        <v>0</v>
      </c>
      <c r="V22" s="106" t="str">
        <f>IF(ISNUMBER(MATCH(G22,'SoC_Ctgb 20181010'!C:C,0)),"TRUE","False")</f>
        <v>False</v>
      </c>
      <c r="W22" s="106"/>
      <c r="X22" s="106"/>
      <c r="Y22" s="95"/>
      <c r="Z22" s="95"/>
      <c r="AA22" s="95"/>
      <c r="AB22" s="95"/>
      <c r="AC22" s="95"/>
      <c r="AD22" s="95"/>
      <c r="AE22" s="95"/>
      <c r="AF22" s="95"/>
      <c r="AG22" s="95"/>
      <c r="AH22" s="95"/>
      <c r="AI22" s="95"/>
      <c r="AJ22" s="95"/>
      <c r="AK22" s="98"/>
    </row>
    <row r="23" spans="2:37" s="94" customFormat="1" ht="16" hidden="1" thickBot="1" x14ac:dyDescent="0.2">
      <c r="B23" s="95"/>
      <c r="C23" s="96"/>
      <c r="D23" s="96"/>
      <c r="E23" s="96"/>
      <c r="F23" s="95"/>
      <c r="G23" s="95"/>
      <c r="H23" s="95"/>
      <c r="I23" s="146"/>
      <c r="J23" s="145"/>
      <c r="K23" s="95"/>
      <c r="L23" s="139"/>
      <c r="M23" s="126" t="str">
        <f t="shared" si="0"/>
        <v>Not Found</v>
      </c>
      <c r="N23" s="97" t="b">
        <f t="shared" si="1"/>
        <v>0</v>
      </c>
      <c r="O23" s="97" t="e">
        <f>VLOOKUP(G23,'ECHA biocidal AS'!C22:H1489,6,FALSE)</f>
        <v>#N/A</v>
      </c>
      <c r="P23" s="106" t="e">
        <f>IF(AND(O23="false",(ISNUMBER(MATCH(G23,'ECHA biocidal AS'!C:C,0)))),TRUE,FALSE)</f>
        <v>#N/A</v>
      </c>
      <c r="Q23" s="106"/>
      <c r="R23" s="106" t="b">
        <f>IF(ISNUMBER(MATCH(G23,'ECHA candidate SVHC'!D:D,0)),TRUE,FALSE)</f>
        <v>0</v>
      </c>
      <c r="S23" s="106"/>
      <c r="T23" s="106" t="b">
        <f>IF(ISNUMBER(MATCH(G23,'EQS WFD'!D:D,0)),TRUE,FALSE)</f>
        <v>0</v>
      </c>
      <c r="U23" s="106" t="b">
        <f>IF(ISNUMBER(MATCH(G23,'ECHA POP'!D:D,0)),TRUE,FALSE)</f>
        <v>0</v>
      </c>
      <c r="V23" s="106" t="str">
        <f>IF(ISNUMBER(MATCH(G23,'SoC_Ctgb 20181010'!C:C,0)),"TRUE","False")</f>
        <v>False</v>
      </c>
      <c r="W23" s="106"/>
      <c r="X23" s="106"/>
      <c r="Y23" s="95"/>
      <c r="Z23" s="95"/>
      <c r="AA23" s="95"/>
      <c r="AB23" s="95"/>
      <c r="AC23" s="95"/>
      <c r="AD23" s="95"/>
      <c r="AE23" s="95"/>
      <c r="AF23" s="95"/>
      <c r="AG23" s="95"/>
      <c r="AH23" s="95"/>
      <c r="AI23" s="95"/>
      <c r="AJ23" s="95"/>
      <c r="AK23" s="98"/>
    </row>
    <row r="24" spans="2:37" s="94" customFormat="1" ht="18" customHeight="1" thickBot="1" x14ac:dyDescent="0.2">
      <c r="B24" s="339" t="s">
        <v>93</v>
      </c>
      <c r="C24" s="100" t="s">
        <v>94</v>
      </c>
      <c r="D24" s="100" t="s">
        <v>208</v>
      </c>
      <c r="E24" s="154" t="s">
        <v>209</v>
      </c>
      <c r="F24" s="154" t="s">
        <v>210</v>
      </c>
      <c r="G24" s="154" t="s">
        <v>89</v>
      </c>
      <c r="H24" s="155" t="s">
        <v>211</v>
      </c>
      <c r="I24" s="146"/>
      <c r="J24" s="147"/>
      <c r="K24" s="104"/>
      <c r="L24" s="154">
        <v>0.98958000000000002</v>
      </c>
      <c r="M24" s="126" t="b">
        <f t="shared" si="0"/>
        <v>1</v>
      </c>
      <c r="N24" s="97" t="b">
        <f t="shared" si="1"/>
        <v>0</v>
      </c>
      <c r="O24" s="97" t="str">
        <f>VLOOKUP(G24,'ECHA biocidal AS'!C23:H1490,6,FALSE)</f>
        <v>false</v>
      </c>
      <c r="P24" s="106" t="b">
        <f>IF(AND(O24="false",(ISNUMBER(MATCH(G24,'ECHA biocidal AS'!C:C,0)))),TRUE,FALSE)</f>
        <v>1</v>
      </c>
      <c r="Q24" s="105"/>
      <c r="R24" s="106" t="b">
        <f>IF(ISNUMBER(MATCH(G24,'ECHA candidate SVHC'!D:D,0)),TRUE,FALSE)</f>
        <v>0</v>
      </c>
      <c r="S24" s="106"/>
      <c r="T24" s="106" t="b">
        <f>IF(ISNUMBER(MATCH(G24,'EQS WFD'!D:D,0)),TRUE,FALSE)</f>
        <v>0</v>
      </c>
      <c r="U24" s="106" t="b">
        <f>IF(ISNUMBER(MATCH(G24,'ECHA POP'!D:D,0)),TRUE,FALSE)</f>
        <v>0</v>
      </c>
      <c r="V24" s="106" t="str">
        <f>IF(ISNUMBER(MATCH(G24,'SoC_Ctgb 20181010'!C:C,0)),"TRUE","False")</f>
        <v>False</v>
      </c>
      <c r="W24" s="106"/>
      <c r="X24" s="106"/>
      <c r="Y24" s="107"/>
      <c r="Z24" s="107"/>
      <c r="AA24" s="107"/>
      <c r="AB24" s="107"/>
      <c r="AC24" s="107"/>
      <c r="AD24" s="107"/>
      <c r="AE24" s="107"/>
      <c r="AF24" s="107"/>
      <c r="AG24" s="107"/>
      <c r="AH24" s="107"/>
      <c r="AI24" s="107"/>
      <c r="AJ24" s="107"/>
      <c r="AK24" s="107"/>
    </row>
    <row r="25" spans="2:37" s="94" customFormat="1" ht="27" thickBot="1" x14ac:dyDescent="0.2">
      <c r="B25" s="339"/>
      <c r="C25" s="99"/>
      <c r="D25" s="100"/>
      <c r="E25" s="156" t="s">
        <v>212</v>
      </c>
      <c r="F25" s="156" t="s">
        <v>212</v>
      </c>
      <c r="G25" s="156" t="s">
        <v>213</v>
      </c>
      <c r="H25" s="157" t="s">
        <v>214</v>
      </c>
      <c r="I25" s="146"/>
      <c r="J25" s="148"/>
      <c r="K25" s="108"/>
      <c r="L25" s="156">
        <v>0.32998</v>
      </c>
      <c r="M25" s="126" t="b">
        <f t="shared" si="0"/>
        <v>1</v>
      </c>
      <c r="N25" s="97" t="b">
        <f t="shared" si="1"/>
        <v>0</v>
      </c>
      <c r="O25" s="97" t="str">
        <f>VLOOKUP(G25,'ECHA biocidal AS'!C24:H1491,6,FALSE)</f>
        <v>false</v>
      </c>
      <c r="P25" s="106" t="b">
        <f>IF(AND(O25="false",(ISNUMBER(MATCH(G25,'ECHA biocidal AS'!C:C,0)))),TRUE,FALSE)</f>
        <v>1</v>
      </c>
      <c r="Q25" s="106"/>
      <c r="R25" s="106" t="b">
        <f>IF(ISNUMBER(MATCH(G25,'ECHA candidate SVHC'!D:D,0)),TRUE,FALSE)</f>
        <v>0</v>
      </c>
      <c r="S25" s="106"/>
      <c r="T25" s="106" t="b">
        <f>IF(ISNUMBER(MATCH(G25,'EQS WFD'!D:D,0)),TRUE,FALSE)</f>
        <v>0</v>
      </c>
      <c r="U25" s="106" t="b">
        <f>IF(ISNUMBER(MATCH(G25,'ECHA POP'!D:D,0)),TRUE,FALSE)</f>
        <v>0</v>
      </c>
      <c r="V25" s="106" t="str">
        <f>IF(ISNUMBER(MATCH(G25,'SoC_Ctgb 20181010'!C:C,0)),"TRUE","False")</f>
        <v>False</v>
      </c>
      <c r="W25" s="106"/>
      <c r="X25" s="106"/>
      <c r="Y25" s="107"/>
      <c r="Z25" s="107"/>
      <c r="AB25" s="107"/>
      <c r="AC25" s="107"/>
      <c r="AD25" s="107"/>
      <c r="AE25" s="107"/>
      <c r="AF25" s="107"/>
      <c r="AG25" s="107"/>
      <c r="AH25" s="107"/>
      <c r="AI25" s="107"/>
      <c r="AJ25" s="107"/>
      <c r="AK25" s="103"/>
    </row>
    <row r="26" spans="2:37" s="94" customFormat="1" ht="16" hidden="1" thickBot="1" x14ac:dyDescent="0.2">
      <c r="B26" s="339"/>
      <c r="C26" s="99"/>
      <c r="D26" s="100"/>
      <c r="E26" s="156" t="s">
        <v>215</v>
      </c>
      <c r="F26" s="156" t="s">
        <v>175</v>
      </c>
      <c r="G26" s="156" t="s">
        <v>118</v>
      </c>
      <c r="H26" s="157" t="s">
        <v>98</v>
      </c>
      <c r="I26" s="146"/>
      <c r="J26" s="148"/>
      <c r="K26" s="104"/>
      <c r="L26" s="156">
        <v>1.1299999999999999E-3</v>
      </c>
      <c r="M26" s="126" t="str">
        <f t="shared" si="0"/>
        <v>Not Found</v>
      </c>
      <c r="N26" s="97" t="b">
        <f>IF(AND((COUNTIF(I26,"*H4*")),(COUNTIF($E$7,"*H4*"))),TRUE,FALSE)</f>
        <v>0</v>
      </c>
      <c r="O26" s="97" t="e">
        <f>VLOOKUP(G26,'ECHA biocidal AS'!C25:H1492,6,FALSE)</f>
        <v>#N/A</v>
      </c>
      <c r="P26" s="106" t="e">
        <f>IF(AND(O26="false",(ISNUMBER(MATCH(G26,'ECHA biocidal AS'!C:C,0)))),TRUE,FALSE)</f>
        <v>#N/A</v>
      </c>
      <c r="Q26" s="106"/>
      <c r="R26" s="106" t="b">
        <f>IF(ISNUMBER(MATCH(G26,'ECHA candidate SVHC'!D:D,0)),TRUE,FALSE)</f>
        <v>0</v>
      </c>
      <c r="S26" s="106"/>
      <c r="T26" s="106" t="b">
        <f>IF(ISNUMBER(MATCH(G26,'EQS WFD'!D:D,0)),TRUE,FALSE)</f>
        <v>0</v>
      </c>
      <c r="U26" s="106" t="b">
        <f>IF(ISNUMBER(MATCH(G26,'ECHA POP'!D:D,0)),TRUE,FALSE)</f>
        <v>0</v>
      </c>
      <c r="V26" s="106" t="str">
        <f>IF(ISNUMBER(MATCH(G26,'SoC_Ctgb 20181010'!C:C,0)),"TRUE","False")</f>
        <v>False</v>
      </c>
      <c r="W26" s="106"/>
      <c r="X26" s="106"/>
      <c r="Y26" s="107"/>
      <c r="Z26" s="107"/>
      <c r="AB26" s="107"/>
      <c r="AC26" s="107"/>
      <c r="AD26" s="107"/>
      <c r="AE26" s="107"/>
      <c r="AF26" s="107"/>
      <c r="AG26" s="107"/>
      <c r="AH26" s="107"/>
      <c r="AI26" s="107"/>
      <c r="AJ26" s="107"/>
      <c r="AK26" s="107"/>
    </row>
    <row r="27" spans="2:37" s="94" customFormat="1" ht="16" hidden="1" thickBot="1" x14ac:dyDescent="0.2">
      <c r="B27" s="339"/>
      <c r="C27" s="99"/>
      <c r="D27" s="100"/>
      <c r="E27" s="156" t="s">
        <v>216</v>
      </c>
      <c r="F27" s="156" t="s">
        <v>216</v>
      </c>
      <c r="G27" s="156" t="s">
        <v>217</v>
      </c>
      <c r="H27" s="157" t="s">
        <v>101</v>
      </c>
      <c r="I27" s="146"/>
      <c r="J27" s="148"/>
      <c r="K27" s="143"/>
      <c r="L27" s="156">
        <v>1.341E-2</v>
      </c>
      <c r="M27" s="126" t="str">
        <f t="shared" si="0"/>
        <v>Not Found</v>
      </c>
      <c r="N27" s="97" t="b">
        <f t="shared" si="1"/>
        <v>0</v>
      </c>
      <c r="O27" s="97" t="e">
        <f>VLOOKUP(G27,'ECHA biocidal AS'!C26:H1493,6,FALSE)</f>
        <v>#N/A</v>
      </c>
      <c r="P27" s="106" t="e">
        <f>IF(AND(O27="false",(ISNUMBER(MATCH(G27,'ECHA biocidal AS'!C:C,0)))),TRUE,FALSE)</f>
        <v>#N/A</v>
      </c>
      <c r="Q27" s="106"/>
      <c r="R27" s="106" t="b">
        <f>IF(ISNUMBER(MATCH(G27,'ECHA candidate SVHC'!D:D,0)),TRUE,FALSE)</f>
        <v>0</v>
      </c>
      <c r="S27" s="106"/>
      <c r="T27" s="106" t="b">
        <f>IF(ISNUMBER(MATCH(G27,'EQS WFD'!D:D,0)),TRUE,FALSE)</f>
        <v>0</v>
      </c>
      <c r="U27" s="106" t="b">
        <f>IF(ISNUMBER(MATCH(G27,'ECHA POP'!D:D,0)),TRUE,FALSE)</f>
        <v>0</v>
      </c>
      <c r="V27" s="106" t="str">
        <f>IF(ISNUMBER(MATCH(G27,'SoC_Ctgb 20181010'!C:C,0)),"TRUE","False")</f>
        <v>False</v>
      </c>
      <c r="W27" s="106"/>
      <c r="X27" s="106"/>
      <c r="Y27" s="107"/>
      <c r="Z27" s="107"/>
      <c r="AB27" s="107"/>
      <c r="AC27" s="107"/>
      <c r="AD27" s="107"/>
      <c r="AE27" s="107"/>
      <c r="AF27" s="107"/>
      <c r="AG27" s="107"/>
      <c r="AH27" s="107"/>
      <c r="AI27" s="107"/>
      <c r="AJ27" s="107"/>
      <c r="AK27" s="107"/>
    </row>
    <row r="28" spans="2:37" s="94" customFormat="1" ht="27" hidden="1" thickBot="1" x14ac:dyDescent="0.2">
      <c r="B28" s="339"/>
      <c r="C28" s="99"/>
      <c r="D28" s="100"/>
      <c r="E28" s="156" t="s">
        <v>218</v>
      </c>
      <c r="F28" s="156" t="s">
        <v>219</v>
      </c>
      <c r="G28" s="156" t="s">
        <v>220</v>
      </c>
      <c r="H28" s="157" t="s">
        <v>103</v>
      </c>
      <c r="I28" s="146"/>
      <c r="J28" s="147"/>
      <c r="K28" s="110"/>
      <c r="L28" s="156">
        <v>6.0899999999999999E-3</v>
      </c>
      <c r="M28" s="126" t="str">
        <f t="shared" si="0"/>
        <v>Not Found</v>
      </c>
      <c r="N28" s="97" t="b">
        <f t="shared" si="1"/>
        <v>0</v>
      </c>
      <c r="O28" s="97" t="e">
        <f>VLOOKUP(G28,'ECHA biocidal AS'!C27:H1494,6,FALSE)</f>
        <v>#N/A</v>
      </c>
      <c r="P28" s="106" t="e">
        <f>IF(AND(O28="false",(ISNUMBER(MATCH(G28,'ECHA biocidal AS'!C:C,0)))),TRUE,FALSE)</f>
        <v>#N/A</v>
      </c>
      <c r="Q28" s="106"/>
      <c r="R28" s="106" t="b">
        <f>IF(ISNUMBER(MATCH(G28,'ECHA candidate SVHC'!D:D,0)),TRUE,FALSE)</f>
        <v>0</v>
      </c>
      <c r="S28" s="106"/>
      <c r="T28" s="106" t="b">
        <f>IF(ISNUMBER(MATCH(G28,'EQS WFD'!D:D,0)),TRUE,FALSE)</f>
        <v>0</v>
      </c>
      <c r="U28" s="106" t="b">
        <f>IF(ISNUMBER(MATCH(G28,'ECHA POP'!D:D,0)),TRUE,FALSE)</f>
        <v>0</v>
      </c>
      <c r="V28" s="106" t="str">
        <f>IF(ISNUMBER(MATCH(G28,'SoC_Ctgb 20181010'!C:C,0)),"TRUE","False")</f>
        <v>False</v>
      </c>
      <c r="W28" s="106"/>
      <c r="X28" s="106"/>
      <c r="Y28" s="107"/>
      <c r="Z28" s="107"/>
      <c r="AB28" s="107"/>
      <c r="AC28" s="107"/>
      <c r="AD28" s="107"/>
      <c r="AE28" s="107"/>
      <c r="AF28" s="107"/>
      <c r="AG28" s="107"/>
      <c r="AH28" s="107"/>
      <c r="AI28" s="107"/>
      <c r="AJ28" s="107"/>
      <c r="AK28" s="107"/>
    </row>
    <row r="29" spans="2:37" s="94" customFormat="1" ht="27" hidden="1" thickBot="1" x14ac:dyDescent="0.2">
      <c r="B29" s="339"/>
      <c r="C29" s="99"/>
      <c r="D29" s="100"/>
      <c r="E29" s="156" t="s">
        <v>221</v>
      </c>
      <c r="F29" s="156" t="s">
        <v>222</v>
      </c>
      <c r="G29" s="156" t="s">
        <v>223</v>
      </c>
      <c r="H29" s="157"/>
      <c r="I29" s="146"/>
      <c r="J29" s="147"/>
      <c r="K29" s="110"/>
      <c r="L29" s="156">
        <v>0.02</v>
      </c>
      <c r="M29" s="126" t="str">
        <f t="shared" si="0"/>
        <v>Not Found</v>
      </c>
      <c r="N29" s="97" t="b">
        <f t="shared" si="1"/>
        <v>0</v>
      </c>
      <c r="O29" s="97" t="e">
        <f>VLOOKUP(G29,'ECHA biocidal AS'!C28:H1495,6,FALSE)</f>
        <v>#N/A</v>
      </c>
      <c r="P29" s="106" t="e">
        <f>IF(AND(O29="false",(ISNUMBER(MATCH(G29,'ECHA biocidal AS'!C:C,0)))),TRUE,FALSE)</f>
        <v>#N/A</v>
      </c>
      <c r="Q29" s="106"/>
      <c r="R29" s="106" t="b">
        <f>IF(ISNUMBER(MATCH(G29,'ECHA candidate SVHC'!D:D,0)),TRUE,FALSE)</f>
        <v>0</v>
      </c>
      <c r="S29" s="106"/>
      <c r="T29" s="106" t="b">
        <f>IF(ISNUMBER(MATCH(G29,'EQS WFD'!D:D,0)),TRUE,FALSE)</f>
        <v>0</v>
      </c>
      <c r="U29" s="106" t="b">
        <f>IF(ISNUMBER(MATCH(G29,'ECHA POP'!D:D,0)),TRUE,FALSE)</f>
        <v>0</v>
      </c>
      <c r="V29" s="106" t="str">
        <f>IF(ISNUMBER(MATCH(G29,'SoC_Ctgb 20181010'!C:C,0)),"TRUE","False")</f>
        <v>False</v>
      </c>
      <c r="W29" s="106"/>
      <c r="X29" s="106"/>
      <c r="Y29" s="107"/>
      <c r="Z29" s="107"/>
      <c r="AB29" s="107"/>
      <c r="AC29" s="107"/>
      <c r="AD29" s="107"/>
      <c r="AE29" s="107"/>
      <c r="AF29" s="107"/>
      <c r="AG29" s="107"/>
      <c r="AH29" s="107"/>
      <c r="AI29" s="107"/>
      <c r="AJ29" s="107"/>
      <c r="AK29" s="107"/>
    </row>
    <row r="30" spans="2:37" s="94" customFormat="1" ht="16" hidden="1" thickBot="1" x14ac:dyDescent="0.2">
      <c r="B30" s="339"/>
      <c r="C30" s="99"/>
      <c r="D30" s="100"/>
      <c r="E30" s="156" t="s">
        <v>224</v>
      </c>
      <c r="F30" s="156" t="s">
        <v>225</v>
      </c>
      <c r="G30" s="156" t="s">
        <v>100</v>
      </c>
      <c r="H30" s="157" t="s">
        <v>109</v>
      </c>
      <c r="I30" s="146"/>
      <c r="J30" s="147"/>
      <c r="K30" s="107"/>
      <c r="L30" s="156">
        <v>9.4289999999999999E-2</v>
      </c>
      <c r="M30" s="126" t="str">
        <f t="shared" si="0"/>
        <v>Not Found</v>
      </c>
      <c r="N30" s="97" t="b">
        <f t="shared" si="1"/>
        <v>0</v>
      </c>
      <c r="O30" s="97" t="e">
        <f>VLOOKUP(G30,'ECHA biocidal AS'!C29:H1496,6,FALSE)</f>
        <v>#N/A</v>
      </c>
      <c r="P30" s="106" t="e">
        <f>IF(AND(O30="false",(ISNUMBER(MATCH(G30,'ECHA biocidal AS'!C:C,0)))),TRUE,FALSE)</f>
        <v>#N/A</v>
      </c>
      <c r="Q30" s="105"/>
      <c r="R30" s="106" t="b">
        <f>IF(ISNUMBER(MATCH(G30,'ECHA candidate SVHC'!D:D,0)),TRUE,FALSE)</f>
        <v>0</v>
      </c>
      <c r="S30" s="106"/>
      <c r="T30" s="106" t="b">
        <f>IF(ISNUMBER(MATCH(G30,'EQS WFD'!D:D,0)),TRUE,FALSE)</f>
        <v>0</v>
      </c>
      <c r="U30" s="106" t="b">
        <f>IF(ISNUMBER(MATCH(G30,'ECHA POP'!D:D,0)),TRUE,FALSE)</f>
        <v>0</v>
      </c>
      <c r="V30" s="106" t="str">
        <f>IF(ISNUMBER(MATCH(G30,'SoC_Ctgb 20181010'!C:C,0)),"TRUE","False")</f>
        <v>False</v>
      </c>
      <c r="W30" s="106"/>
      <c r="X30" s="106"/>
      <c r="Y30" s="107"/>
      <c r="Z30" s="107"/>
      <c r="AB30" s="107"/>
      <c r="AC30" s="107"/>
      <c r="AD30" s="107"/>
      <c r="AE30" s="107"/>
      <c r="AF30" s="107"/>
      <c r="AG30" s="107"/>
      <c r="AH30" s="107"/>
      <c r="AI30" s="107"/>
      <c r="AJ30" s="107"/>
      <c r="AK30" s="107"/>
    </row>
    <row r="31" spans="2:37" s="94" customFormat="1" ht="16" hidden="1" thickBot="1" x14ac:dyDescent="0.2">
      <c r="B31" s="339"/>
      <c r="C31" s="99"/>
      <c r="D31" s="100"/>
      <c r="E31" s="156" t="s">
        <v>226</v>
      </c>
      <c r="F31" s="156" t="s">
        <v>226</v>
      </c>
      <c r="G31" s="156" t="s">
        <v>227</v>
      </c>
      <c r="H31" s="157" t="s">
        <v>112</v>
      </c>
      <c r="I31" s="146"/>
      <c r="J31" s="147"/>
      <c r="K31" s="107"/>
      <c r="L31" s="156">
        <v>6.7030000000000006E-2</v>
      </c>
      <c r="M31" s="126" t="str">
        <f t="shared" si="0"/>
        <v>Not Found</v>
      </c>
      <c r="N31" s="97" t="b">
        <f t="shared" si="1"/>
        <v>0</v>
      </c>
      <c r="O31" s="97" t="e">
        <f>VLOOKUP(G31,'ECHA biocidal AS'!C30:H1497,6,FALSE)</f>
        <v>#N/A</v>
      </c>
      <c r="P31" s="106" t="e">
        <f>IF(AND(O31="false",(ISNUMBER(MATCH(G31,'ECHA biocidal AS'!C:C,0)))),TRUE,FALSE)</f>
        <v>#N/A</v>
      </c>
      <c r="Q31" s="106"/>
      <c r="R31" s="106" t="b">
        <f>IF(ISNUMBER(MATCH(G31,'ECHA candidate SVHC'!D:D,0)),TRUE,FALSE)</f>
        <v>0</v>
      </c>
      <c r="S31" s="106"/>
      <c r="T31" s="106" t="b">
        <f>IF(ISNUMBER(MATCH(G31,'EQS WFD'!D:D,0)),TRUE,FALSE)</f>
        <v>0</v>
      </c>
      <c r="U31" s="106" t="b">
        <f>IF(ISNUMBER(MATCH(G31,'ECHA POP'!D:D,0)),TRUE,FALSE)</f>
        <v>0</v>
      </c>
      <c r="V31" s="106" t="str">
        <f>IF(ISNUMBER(MATCH(G31,'SoC_Ctgb 20181010'!C:C,0)),"TRUE","False")</f>
        <v>False</v>
      </c>
      <c r="W31" s="106"/>
      <c r="X31" s="106"/>
      <c r="Y31" s="107"/>
      <c r="Z31" s="107"/>
      <c r="AB31" s="107"/>
      <c r="AC31" s="107"/>
      <c r="AD31" s="107"/>
      <c r="AE31" s="107"/>
      <c r="AF31" s="107"/>
      <c r="AG31" s="107"/>
      <c r="AH31" s="107"/>
      <c r="AI31" s="107"/>
      <c r="AJ31" s="107"/>
      <c r="AK31" s="103"/>
    </row>
    <row r="32" spans="2:37" s="94" customFormat="1" ht="16" hidden="1" thickBot="1" x14ac:dyDescent="0.2">
      <c r="B32" s="339"/>
      <c r="C32" s="99"/>
      <c r="D32" s="100"/>
      <c r="E32" s="156" t="s">
        <v>228</v>
      </c>
      <c r="F32" s="156" t="s">
        <v>229</v>
      </c>
      <c r="G32" s="156" t="s">
        <v>230</v>
      </c>
      <c r="H32" s="157"/>
      <c r="I32" s="146"/>
      <c r="J32" s="147"/>
      <c r="K32" s="107"/>
      <c r="L32" s="156">
        <v>1.355E-2</v>
      </c>
      <c r="M32" s="126" t="str">
        <f t="shared" si="0"/>
        <v>Not Found</v>
      </c>
      <c r="N32" s="97" t="b">
        <f t="shared" si="1"/>
        <v>0</v>
      </c>
      <c r="O32" s="97" t="e">
        <f>VLOOKUP(G32,'ECHA biocidal AS'!C31:H1498,6,FALSE)</f>
        <v>#N/A</v>
      </c>
      <c r="P32" s="106" t="e">
        <f>IF(AND(O32="false",(ISNUMBER(MATCH(G32,'ECHA biocidal AS'!C:C,0)))),TRUE,FALSE)</f>
        <v>#N/A</v>
      </c>
      <c r="Q32" s="106"/>
      <c r="R32" s="106" t="b">
        <f>IF(ISNUMBER(MATCH(G32,'ECHA candidate SVHC'!D:D,0)),TRUE,FALSE)</f>
        <v>0</v>
      </c>
      <c r="S32" s="106"/>
      <c r="T32" s="106" t="b">
        <f>IF(ISNUMBER(MATCH(G32,'EQS WFD'!D:D,0)),TRUE,FALSE)</f>
        <v>0</v>
      </c>
      <c r="U32" s="106" t="b">
        <f>IF(ISNUMBER(MATCH(G32,'ECHA POP'!D:D,0)),TRUE,FALSE)</f>
        <v>0</v>
      </c>
      <c r="V32" s="106" t="str">
        <f>IF(ISNUMBER(MATCH(G32,'SoC_Ctgb 20181010'!C:C,0)),"TRUE","False")</f>
        <v>False</v>
      </c>
      <c r="W32" s="106"/>
      <c r="X32" s="106"/>
      <c r="Y32" s="107"/>
      <c r="Z32" s="107"/>
      <c r="AB32" s="107"/>
      <c r="AC32" s="107"/>
      <c r="AD32" s="107"/>
      <c r="AE32" s="107"/>
      <c r="AF32" s="107"/>
      <c r="AG32" s="107"/>
      <c r="AH32" s="107"/>
      <c r="AI32" s="107"/>
      <c r="AJ32" s="107"/>
      <c r="AK32" s="103"/>
    </row>
    <row r="33" spans="2:37" s="94" customFormat="1" ht="16" hidden="1" thickBot="1" x14ac:dyDescent="0.2">
      <c r="B33" s="339"/>
      <c r="C33" s="99"/>
      <c r="D33" s="100"/>
      <c r="E33" s="156"/>
      <c r="F33" s="160" t="s">
        <v>231</v>
      </c>
      <c r="G33" s="156"/>
      <c r="H33" s="157"/>
      <c r="I33" s="146"/>
      <c r="J33" s="147"/>
      <c r="K33" s="107"/>
      <c r="L33" s="156">
        <v>0.45</v>
      </c>
      <c r="M33" s="126" t="str">
        <f t="shared" si="0"/>
        <v>Not Found</v>
      </c>
      <c r="N33" s="97" t="b">
        <f t="shared" si="1"/>
        <v>0</v>
      </c>
      <c r="O33" s="97" t="e">
        <f>VLOOKUP(G33,'ECHA biocidal AS'!C32:H1499,6,FALSE)</f>
        <v>#N/A</v>
      </c>
      <c r="P33" s="106" t="e">
        <f>IF(AND(O33="false",(ISNUMBER(MATCH(G33,'ECHA biocidal AS'!C:C,0)))),TRUE,FALSE)</f>
        <v>#N/A</v>
      </c>
      <c r="Q33" s="106"/>
      <c r="R33" s="106" t="b">
        <f>IF(ISNUMBER(MATCH(G33,'ECHA candidate SVHC'!D:D,0)),TRUE,FALSE)</f>
        <v>0</v>
      </c>
      <c r="S33" s="106"/>
      <c r="T33" s="106" t="b">
        <f>IF(ISNUMBER(MATCH(G33,'EQS WFD'!D:D,0)),TRUE,FALSE)</f>
        <v>0</v>
      </c>
      <c r="U33" s="106" t="b">
        <f>IF(ISNUMBER(MATCH(G33,'ECHA POP'!D:D,0)),TRUE,FALSE)</f>
        <v>0</v>
      </c>
      <c r="V33" s="106" t="str">
        <f>IF(ISNUMBER(MATCH(G33,'SoC_Ctgb 20181010'!C:C,0)),"TRUE","False")</f>
        <v>False</v>
      </c>
      <c r="W33" s="106"/>
      <c r="X33" s="106"/>
      <c r="Y33" s="107"/>
      <c r="Z33" s="107"/>
      <c r="AB33" s="107"/>
      <c r="AC33" s="107"/>
      <c r="AD33" s="107"/>
      <c r="AE33" s="107"/>
      <c r="AF33" s="107"/>
      <c r="AG33" s="107"/>
      <c r="AH33" s="107"/>
      <c r="AI33" s="107"/>
      <c r="AJ33" s="107"/>
      <c r="AK33" s="103"/>
    </row>
    <row r="34" spans="2:37" s="94" customFormat="1" ht="27" hidden="1" thickBot="1" x14ac:dyDescent="0.2">
      <c r="B34" s="339" t="s">
        <v>122</v>
      </c>
      <c r="C34" s="99"/>
      <c r="D34" s="100"/>
      <c r="E34" s="156" t="s">
        <v>232</v>
      </c>
      <c r="F34" s="156" t="s">
        <v>233</v>
      </c>
      <c r="G34" s="156" t="s">
        <v>114</v>
      </c>
      <c r="H34" s="157" t="s">
        <v>119</v>
      </c>
      <c r="I34" s="146"/>
      <c r="J34" s="147"/>
      <c r="K34" s="107"/>
      <c r="L34" s="156">
        <v>0.2</v>
      </c>
      <c r="M34" s="126" t="str">
        <f t="shared" si="0"/>
        <v>Not Found</v>
      </c>
      <c r="N34" s="97" t="b">
        <f t="shared" si="1"/>
        <v>0</v>
      </c>
      <c r="O34" s="97" t="e">
        <f>VLOOKUP(G34,'ECHA biocidal AS'!C33:H1500,6,FALSE)</f>
        <v>#N/A</v>
      </c>
      <c r="P34" s="106" t="e">
        <f>IF(AND(O34="false",(ISNUMBER(MATCH(G34,'ECHA biocidal AS'!C:C,0)))),TRUE,FALSE)</f>
        <v>#N/A</v>
      </c>
      <c r="Q34" s="106"/>
      <c r="R34" s="106" t="b">
        <f>IF(ISNUMBER(MATCH(G34,'ECHA candidate SVHC'!D:D,0)),TRUE,FALSE)</f>
        <v>0</v>
      </c>
      <c r="S34" s="106"/>
      <c r="T34" s="106" t="b">
        <f>IF(ISNUMBER(MATCH(G34,'EQS WFD'!D:D,0)),TRUE,FALSE)</f>
        <v>0</v>
      </c>
      <c r="U34" s="106" t="b">
        <f>IF(ISNUMBER(MATCH(G34,'ECHA POP'!D:D,0)),TRUE,FALSE)</f>
        <v>0</v>
      </c>
      <c r="V34" s="106" t="str">
        <f>IF(ISNUMBER(MATCH(G34,'SoC_Ctgb 20181010'!C:C,0)),"TRUE","False")</f>
        <v>False</v>
      </c>
      <c r="W34" s="106"/>
      <c r="X34" s="106"/>
      <c r="Y34" s="107"/>
      <c r="Z34" s="107"/>
      <c r="AA34" s="107"/>
      <c r="AB34" s="107"/>
      <c r="AC34" s="107"/>
      <c r="AD34" s="107"/>
      <c r="AE34" s="107"/>
      <c r="AF34" s="107"/>
      <c r="AG34" s="107"/>
      <c r="AH34" s="107"/>
      <c r="AI34" s="107"/>
      <c r="AJ34" s="107"/>
      <c r="AK34" s="107"/>
    </row>
    <row r="35" spans="2:37" s="94" customFormat="1" ht="27" hidden="1" thickBot="1" x14ac:dyDescent="0.2">
      <c r="B35" s="339"/>
      <c r="C35" s="100"/>
      <c r="D35" s="100"/>
      <c r="E35" s="156" t="s">
        <v>234</v>
      </c>
      <c r="F35" s="156" t="s">
        <v>235</v>
      </c>
      <c r="G35" s="156" t="s">
        <v>106</v>
      </c>
      <c r="H35" s="157"/>
      <c r="I35" s="146"/>
      <c r="J35" s="147"/>
      <c r="K35" s="107"/>
      <c r="L35" s="156">
        <v>0.08</v>
      </c>
      <c r="M35" s="126" t="str">
        <f t="shared" si="0"/>
        <v>Not Found</v>
      </c>
      <c r="N35" s="97" t="b">
        <f t="shared" si="1"/>
        <v>0</v>
      </c>
      <c r="O35" s="97" t="e">
        <f>VLOOKUP(G35,'ECHA biocidal AS'!C34:H1501,6,FALSE)</f>
        <v>#N/A</v>
      </c>
      <c r="P35" s="106" t="e">
        <f>IF(AND(O35="false",(ISNUMBER(MATCH(G35,'ECHA biocidal AS'!C:C,0)))),TRUE,FALSE)</f>
        <v>#N/A</v>
      </c>
      <c r="Q35" s="106"/>
      <c r="R35" s="106" t="b">
        <f>IF(ISNUMBER(MATCH(G35,'ECHA candidate SVHC'!D:D,0)),TRUE,FALSE)</f>
        <v>0</v>
      </c>
      <c r="S35" s="106"/>
      <c r="T35" s="106" t="b">
        <f>IF(ISNUMBER(MATCH(G35,'EQS WFD'!D:D,0)),TRUE,FALSE)</f>
        <v>0</v>
      </c>
      <c r="U35" s="106" t="b">
        <f>IF(ISNUMBER(MATCH(G35,'ECHA POP'!D:D,0)),TRUE,FALSE)</f>
        <v>0</v>
      </c>
      <c r="V35" s="106" t="str">
        <f>IF(ISNUMBER(MATCH(G35,'SoC_Ctgb 20181010'!C:C,0)),"TRUE","False")</f>
        <v>False</v>
      </c>
      <c r="W35" s="106"/>
      <c r="X35" s="106"/>
      <c r="Y35" s="107"/>
      <c r="Z35" s="107"/>
      <c r="AB35" s="107"/>
      <c r="AC35" s="107"/>
      <c r="AD35" s="107"/>
      <c r="AE35" s="107"/>
      <c r="AF35" s="107"/>
      <c r="AG35" s="107"/>
      <c r="AH35" s="107"/>
      <c r="AI35" s="107"/>
      <c r="AJ35" s="107"/>
      <c r="AK35" s="103"/>
    </row>
    <row r="36" spans="2:37" s="94" customFormat="1" ht="27" hidden="1" thickBot="1" x14ac:dyDescent="0.2">
      <c r="B36" s="339"/>
      <c r="C36" s="99"/>
      <c r="D36" s="100"/>
      <c r="E36" s="156" t="s">
        <v>236</v>
      </c>
      <c r="F36" s="156" t="s">
        <v>237</v>
      </c>
      <c r="G36" s="156" t="s">
        <v>116</v>
      </c>
      <c r="H36" s="157"/>
      <c r="I36" s="146"/>
      <c r="J36" s="147"/>
      <c r="K36" s="107"/>
      <c r="L36" s="156">
        <v>1.5</v>
      </c>
      <c r="M36" s="126" t="str">
        <f t="shared" si="0"/>
        <v>Not Found</v>
      </c>
      <c r="N36" s="97" t="b">
        <f t="shared" si="1"/>
        <v>0</v>
      </c>
      <c r="O36" s="97" t="e">
        <f>VLOOKUP(G36,'ECHA biocidal AS'!C35:H1502,6,FALSE)</f>
        <v>#N/A</v>
      </c>
      <c r="P36" s="106" t="e">
        <f>IF(AND(O36="false",(ISNUMBER(MATCH(G36,'ECHA biocidal AS'!C:C,0)))),TRUE,FALSE)</f>
        <v>#N/A</v>
      </c>
      <c r="Q36" s="106"/>
      <c r="R36" s="106" t="b">
        <f>IF(ISNUMBER(MATCH(G36,'ECHA candidate SVHC'!D:D,0)),TRUE,FALSE)</f>
        <v>0</v>
      </c>
      <c r="S36" s="106"/>
      <c r="T36" s="106" t="b">
        <f>IF(ISNUMBER(MATCH(G36,'EQS WFD'!D:D,0)),TRUE,FALSE)</f>
        <v>0</v>
      </c>
      <c r="U36" s="106" t="b">
        <f>IF(ISNUMBER(MATCH(G36,'ECHA POP'!D:D,0)),TRUE,FALSE)</f>
        <v>0</v>
      </c>
      <c r="V36" s="106" t="str">
        <f>IF(ISNUMBER(MATCH(G36,'SoC_Ctgb 20181010'!C:C,0)),"TRUE","False")</f>
        <v>False</v>
      </c>
      <c r="W36" s="106"/>
      <c r="X36" s="106"/>
      <c r="Y36" s="107"/>
      <c r="Z36" s="107"/>
      <c r="AB36" s="107"/>
      <c r="AC36" s="107"/>
      <c r="AD36" s="107"/>
      <c r="AE36" s="107"/>
      <c r="AF36" s="107"/>
      <c r="AG36" s="107"/>
      <c r="AH36" s="107"/>
      <c r="AI36" s="107"/>
      <c r="AJ36" s="107"/>
      <c r="AK36" s="107"/>
    </row>
    <row r="37" spans="2:37" s="94" customFormat="1" ht="27" hidden="1" thickBot="1" x14ac:dyDescent="0.2">
      <c r="B37" s="318"/>
      <c r="C37" s="111"/>
      <c r="D37" s="111"/>
      <c r="E37" s="156" t="s">
        <v>238</v>
      </c>
      <c r="F37" s="156" t="s">
        <v>239</v>
      </c>
      <c r="G37" s="156" t="s">
        <v>121</v>
      </c>
      <c r="H37" s="157" t="s">
        <v>126</v>
      </c>
      <c r="I37" s="146"/>
      <c r="J37" s="149"/>
      <c r="K37" s="107"/>
      <c r="L37" s="156">
        <v>0.25</v>
      </c>
      <c r="M37" s="126" t="str">
        <f t="shared" si="0"/>
        <v>Not Found</v>
      </c>
      <c r="N37" s="97" t="b">
        <f>IF(AND((COUNTIF(I37,"*H4*")),(COUNTIF($E$7,"*H4*"))),TRUE,FALSE)</f>
        <v>0</v>
      </c>
      <c r="O37" s="97" t="e">
        <f>VLOOKUP(G37,'ECHA biocidal AS'!C36:H1503,6,FALSE)</f>
        <v>#N/A</v>
      </c>
      <c r="P37" s="106" t="e">
        <f>IF(AND(O37="false",(ISNUMBER(MATCH(G37,'ECHA biocidal AS'!C:C,0)))),TRUE,FALSE)</f>
        <v>#N/A</v>
      </c>
      <c r="Q37" s="105"/>
      <c r="R37" s="106" t="b">
        <f>IF(ISNUMBER(MATCH(G37,'ECHA candidate SVHC'!D:D,0)),TRUE,FALSE)</f>
        <v>0</v>
      </c>
      <c r="S37" s="106"/>
      <c r="T37" s="106" t="b">
        <f>IF(ISNUMBER(MATCH(G37,'EQS WFD'!D:D,0)),TRUE,FALSE)</f>
        <v>0</v>
      </c>
      <c r="U37" s="106" t="b">
        <f>IF(ISNUMBER(MATCH(G37,'ECHA POP'!D:D,0)),TRUE,FALSE)</f>
        <v>0</v>
      </c>
      <c r="V37" s="106" t="str">
        <f>IF(ISNUMBER(MATCH(G37,'SoC_Ctgb 20181010'!C:C,0)),"TRUE","False")</f>
        <v>False</v>
      </c>
      <c r="W37" s="106"/>
      <c r="X37" s="106"/>
      <c r="Y37" s="107"/>
      <c r="AC37" s="107"/>
      <c r="AD37" s="107"/>
      <c r="AE37" s="107"/>
      <c r="AF37" s="107"/>
      <c r="AG37" s="107"/>
      <c r="AH37" s="107"/>
      <c r="AI37" s="107"/>
      <c r="AJ37" s="107"/>
      <c r="AK37" s="103"/>
    </row>
    <row r="38" spans="2:37" s="94" customFormat="1" ht="15" hidden="1" thickBot="1" x14ac:dyDescent="0.2">
      <c r="B38" s="318"/>
      <c r="C38" s="111"/>
      <c r="D38" s="111"/>
      <c r="E38" s="156" t="s">
        <v>240</v>
      </c>
      <c r="F38" s="156" t="s">
        <v>127</v>
      </c>
      <c r="G38" s="156" t="s">
        <v>128</v>
      </c>
      <c r="H38" s="157" t="s">
        <v>129</v>
      </c>
      <c r="I38" s="146"/>
      <c r="J38" s="150"/>
      <c r="K38" s="107"/>
      <c r="L38" s="156">
        <v>95.984840000000005</v>
      </c>
      <c r="M38" s="126" t="str">
        <f t="shared" si="0"/>
        <v>Not Found</v>
      </c>
      <c r="N38" s="97" t="b">
        <f t="shared" ref="N38:N40" si="2">IF(AND((COUNTIF(I38,"*H4*")),(COUNTIF($E$7,"*H4*"))),TRUE,FALSE)</f>
        <v>0</v>
      </c>
      <c r="O38" s="97" t="e">
        <f>VLOOKUP(G38,'ECHA biocidal AS'!C37:H1504,6,FALSE)</f>
        <v>#N/A</v>
      </c>
      <c r="P38" s="106" t="e">
        <f>IF(AND(O38="false",(ISNUMBER(MATCH(G38,'ECHA biocidal AS'!C:C,0)))),TRUE,FALSE)</f>
        <v>#N/A</v>
      </c>
      <c r="Q38" s="105"/>
      <c r="R38" s="106" t="b">
        <f>IF(ISNUMBER(MATCH(G38,'ECHA candidate SVHC'!D:D,0)),TRUE,FALSE)</f>
        <v>0</v>
      </c>
      <c r="S38" s="106"/>
      <c r="T38" s="106" t="b">
        <f>IF(ISNUMBER(MATCH(G38,'EQS WFD'!D:D,0)),TRUE,FALSE)</f>
        <v>0</v>
      </c>
      <c r="U38" s="106" t="b">
        <f>IF(ISNUMBER(MATCH(G38,'ECHA POP'!D:D,0)),TRUE,FALSE)</f>
        <v>0</v>
      </c>
      <c r="V38" s="106"/>
      <c r="W38" s="106"/>
      <c r="X38" s="106"/>
      <c r="Y38" s="107"/>
      <c r="AC38" s="107"/>
      <c r="AD38" s="107"/>
      <c r="AE38" s="107"/>
      <c r="AF38" s="107"/>
      <c r="AG38" s="107"/>
      <c r="AH38" s="107"/>
      <c r="AI38" s="107"/>
      <c r="AJ38" s="107"/>
      <c r="AK38" s="103"/>
    </row>
    <row r="39" spans="2:37" s="94" customFormat="1" ht="57" thickBot="1" x14ac:dyDescent="0.2">
      <c r="B39" s="318"/>
      <c r="C39" s="111"/>
      <c r="D39" s="111" t="s">
        <v>241</v>
      </c>
      <c r="E39" s="154" t="s">
        <v>209</v>
      </c>
      <c r="F39" s="155" t="s">
        <v>210</v>
      </c>
      <c r="G39" s="154" t="s">
        <v>89</v>
      </c>
      <c r="H39" s="155" t="s">
        <v>211</v>
      </c>
      <c r="I39" s="146"/>
      <c r="J39" s="149"/>
      <c r="K39" s="107"/>
      <c r="L39" s="154">
        <v>0.98958000000000002</v>
      </c>
      <c r="M39" s="126" t="b">
        <f t="shared" si="0"/>
        <v>1</v>
      </c>
      <c r="N39" s="97" t="b">
        <f t="shared" si="2"/>
        <v>0</v>
      </c>
      <c r="O39" s="97" t="str">
        <f>VLOOKUP(G39,'ECHA biocidal AS'!C38:H1505,6,FALSE)</f>
        <v>false</v>
      </c>
      <c r="P39" s="106" t="b">
        <f>IF(AND(O39="false",(ISNUMBER(MATCH(G39,'ECHA biocidal AS'!C:C,0)))),TRUE,FALSE)</f>
        <v>1</v>
      </c>
      <c r="Q39" s="105"/>
      <c r="R39" s="106" t="b">
        <f>IF(ISNUMBER(MATCH(G39,'ECHA candidate SVHC'!D:D,0)),TRUE,FALSE)</f>
        <v>0</v>
      </c>
      <c r="S39" s="106"/>
      <c r="T39" s="106" t="b">
        <f>IF(ISNUMBER(MATCH(G39,'EQS WFD'!D:D,0)),TRUE,FALSE)</f>
        <v>0</v>
      </c>
      <c r="U39" s="106" t="b">
        <f>IF(ISNUMBER(MATCH(G39,'ECHA POP'!D:D,0)),TRUE,FALSE)</f>
        <v>0</v>
      </c>
      <c r="V39" s="106"/>
      <c r="W39" s="106"/>
      <c r="X39" s="106"/>
      <c r="Y39" s="107"/>
      <c r="AC39" s="107"/>
      <c r="AD39" s="107"/>
      <c r="AE39" s="107"/>
      <c r="AF39" s="107"/>
      <c r="AG39" s="107"/>
      <c r="AH39" s="107"/>
      <c r="AI39" s="107"/>
      <c r="AJ39" s="107"/>
      <c r="AK39" s="103"/>
    </row>
    <row r="40" spans="2:37" s="94" customFormat="1" ht="27" thickBot="1" x14ac:dyDescent="0.2">
      <c r="B40" s="318"/>
      <c r="C40" s="111"/>
      <c r="D40" s="111"/>
      <c r="E40" s="156" t="s">
        <v>212</v>
      </c>
      <c r="F40" s="157" t="s">
        <v>212</v>
      </c>
      <c r="G40" s="156" t="s">
        <v>213</v>
      </c>
      <c r="H40" s="157" t="s">
        <v>214</v>
      </c>
      <c r="I40" s="146"/>
      <c r="J40" s="149"/>
      <c r="K40" s="107"/>
      <c r="L40" s="156">
        <v>0.32998</v>
      </c>
      <c r="M40" s="126" t="b">
        <f t="shared" si="0"/>
        <v>1</v>
      </c>
      <c r="N40" s="97" t="b">
        <f t="shared" si="2"/>
        <v>0</v>
      </c>
      <c r="O40" s="97" t="str">
        <f>VLOOKUP(G40,'ECHA biocidal AS'!C39:H1506,6,FALSE)</f>
        <v>false</v>
      </c>
      <c r="P40" s="106" t="b">
        <f>IF(AND(O40="false",(ISNUMBER(MATCH(G40,'ECHA biocidal AS'!C:C,0)))),TRUE,FALSE)</f>
        <v>1</v>
      </c>
      <c r="Q40" s="105"/>
      <c r="R40" s="106" t="b">
        <f>IF(ISNUMBER(MATCH(G40,'ECHA candidate SVHC'!D:D,0)),TRUE,FALSE)</f>
        <v>0</v>
      </c>
      <c r="S40" s="106"/>
      <c r="T40" s="106" t="b">
        <f>IF(ISNUMBER(MATCH(G40,'EQS WFD'!D:D,0)),TRUE,FALSE)</f>
        <v>0</v>
      </c>
      <c r="U40" s="106" t="b">
        <f>IF(ISNUMBER(MATCH(G40,'ECHA POP'!D:D,0)),TRUE,FALSE)</f>
        <v>0</v>
      </c>
      <c r="V40" s="106"/>
      <c r="W40" s="106"/>
      <c r="X40" s="106"/>
      <c r="Y40" s="107"/>
      <c r="AC40" s="107"/>
      <c r="AD40" s="107"/>
      <c r="AE40" s="107"/>
      <c r="AF40" s="107"/>
      <c r="AG40" s="107"/>
      <c r="AH40" s="107"/>
      <c r="AI40" s="107"/>
      <c r="AJ40" s="107"/>
      <c r="AK40" s="103"/>
    </row>
    <row r="41" spans="2:37" s="94" customFormat="1" ht="16" hidden="1" thickBot="1" x14ac:dyDescent="0.2">
      <c r="B41" s="318"/>
      <c r="C41" s="111"/>
      <c r="D41" s="111"/>
      <c r="E41" s="156" t="s">
        <v>215</v>
      </c>
      <c r="F41" s="157" t="s">
        <v>175</v>
      </c>
      <c r="G41" s="156" t="s">
        <v>118</v>
      </c>
      <c r="H41" s="157" t="s">
        <v>98</v>
      </c>
      <c r="I41" s="146"/>
      <c r="J41" s="149"/>
      <c r="K41" s="107"/>
      <c r="L41" s="156">
        <v>1.1299999999999999E-3</v>
      </c>
      <c r="M41" s="126" t="str">
        <f t="shared" si="0"/>
        <v>Not Found</v>
      </c>
      <c r="N41" s="97" t="b">
        <f t="shared" si="1"/>
        <v>0</v>
      </c>
      <c r="O41" s="97" t="e">
        <f>VLOOKUP(G41,'ECHA biocidal AS'!C37:H1504,6,FALSE)</f>
        <v>#N/A</v>
      </c>
      <c r="P41" s="106" t="e">
        <f>IF(AND(O41="false",(ISNUMBER(MATCH(G41,'ECHA biocidal AS'!C:C,0)))),TRUE,FALSE)</f>
        <v>#N/A</v>
      </c>
      <c r="Q41" s="106"/>
      <c r="R41" s="106" t="b">
        <f>IF(ISNUMBER(MATCH(G41,'ECHA candidate SVHC'!D:D,0)),TRUE,FALSE)</f>
        <v>0</v>
      </c>
      <c r="S41" s="106"/>
      <c r="T41" s="106" t="b">
        <f>IF(ISNUMBER(MATCH(G41,'EQS WFD'!D:D,0)),TRUE,FALSE)</f>
        <v>0</v>
      </c>
      <c r="U41" s="106" t="b">
        <f>IF(ISNUMBER(MATCH(G41,'ECHA POP'!D:D,0)),TRUE,FALSE)</f>
        <v>0</v>
      </c>
      <c r="V41" s="106" t="str">
        <f>IF(ISNUMBER(MATCH(G41,'SoC_Ctgb 20181010'!C:C,0)),"TRUE","False")</f>
        <v>False</v>
      </c>
      <c r="W41" s="106"/>
      <c r="X41" s="106"/>
      <c r="Y41" s="107"/>
      <c r="AC41" s="107"/>
      <c r="AD41" s="107"/>
      <c r="AE41" s="107"/>
      <c r="AF41" s="107"/>
      <c r="AG41" s="107"/>
      <c r="AH41" s="107"/>
      <c r="AI41" s="107"/>
      <c r="AJ41" s="107"/>
      <c r="AK41" s="103"/>
    </row>
    <row r="42" spans="2:37" s="94" customFormat="1" ht="16" hidden="1" thickBot="1" x14ac:dyDescent="0.2">
      <c r="B42" s="318"/>
      <c r="C42" s="111"/>
      <c r="D42" s="111"/>
      <c r="E42" s="156" t="s">
        <v>216</v>
      </c>
      <c r="F42" s="157" t="s">
        <v>216</v>
      </c>
      <c r="G42" s="156" t="s">
        <v>217</v>
      </c>
      <c r="H42" s="157" t="s">
        <v>101</v>
      </c>
      <c r="I42" s="146"/>
      <c r="J42" s="149"/>
      <c r="K42" s="107"/>
      <c r="L42" s="156">
        <v>1.341E-2</v>
      </c>
      <c r="M42" s="126" t="str">
        <f t="shared" si="0"/>
        <v>Not Found</v>
      </c>
      <c r="N42" s="97" t="b">
        <f t="shared" si="1"/>
        <v>0</v>
      </c>
      <c r="O42" s="97" t="e">
        <f>VLOOKUP(G42,'ECHA biocidal AS'!C38:H1505,6,FALSE)</f>
        <v>#N/A</v>
      </c>
      <c r="P42" s="106" t="e">
        <f>IF(AND(O42="false",(ISNUMBER(MATCH(G42,'ECHA biocidal AS'!C:C,0)))),TRUE,FALSE)</f>
        <v>#N/A</v>
      </c>
      <c r="Q42" s="106"/>
      <c r="R42" s="106" t="b">
        <f>IF(ISNUMBER(MATCH(G42,'ECHA candidate SVHC'!D:D,0)),TRUE,FALSE)</f>
        <v>0</v>
      </c>
      <c r="S42" s="106"/>
      <c r="T42" s="106" t="b">
        <f>IF(ISNUMBER(MATCH(G42,'EQS WFD'!D:D,0)),TRUE,FALSE)</f>
        <v>0</v>
      </c>
      <c r="U42" s="106" t="b">
        <f>IF(ISNUMBER(MATCH(G42,'ECHA POP'!D:D,0)),TRUE,FALSE)</f>
        <v>0</v>
      </c>
      <c r="V42" s="106" t="str">
        <f>IF(ISNUMBER(MATCH(G42,'SoC_Ctgb 20181010'!C:C,0)),"TRUE","False")</f>
        <v>False</v>
      </c>
      <c r="W42" s="106"/>
      <c r="X42" s="106"/>
      <c r="Y42" s="107"/>
      <c r="AC42" s="107"/>
      <c r="AD42" s="107"/>
      <c r="AE42" s="107"/>
      <c r="AF42" s="107"/>
      <c r="AG42" s="107"/>
      <c r="AH42" s="107"/>
      <c r="AI42" s="107"/>
      <c r="AJ42" s="107"/>
      <c r="AK42" s="103"/>
    </row>
    <row r="43" spans="2:37" s="94" customFormat="1" ht="27" hidden="1" thickBot="1" x14ac:dyDescent="0.2">
      <c r="B43" s="318"/>
      <c r="C43" s="111"/>
      <c r="D43" s="111"/>
      <c r="E43" s="156" t="s">
        <v>218</v>
      </c>
      <c r="F43" s="157" t="s">
        <v>219</v>
      </c>
      <c r="G43" s="156" t="s">
        <v>220</v>
      </c>
      <c r="H43" s="157" t="s">
        <v>103</v>
      </c>
      <c r="I43" s="146"/>
      <c r="J43" s="149"/>
      <c r="K43" s="107"/>
      <c r="L43" s="156">
        <v>6.0899999999999999E-3</v>
      </c>
      <c r="M43" s="126" t="str">
        <f t="shared" si="0"/>
        <v>Not Found</v>
      </c>
      <c r="N43" s="97" t="b">
        <f t="shared" si="1"/>
        <v>0</v>
      </c>
      <c r="O43" s="97" t="e">
        <f>VLOOKUP(G43,'ECHA biocidal AS'!C39:H1506,6,FALSE)</f>
        <v>#N/A</v>
      </c>
      <c r="P43" s="106" t="e">
        <f>IF(AND(O43="false",(ISNUMBER(MATCH(G43,'ECHA biocidal AS'!C:C,0)))),TRUE,FALSE)</f>
        <v>#N/A</v>
      </c>
      <c r="Q43" s="112"/>
      <c r="R43" s="106" t="b">
        <f>IF(ISNUMBER(MATCH(G43,'ECHA candidate SVHC'!D:D,0)),TRUE,FALSE)</f>
        <v>0</v>
      </c>
      <c r="S43" s="112"/>
      <c r="T43" s="106" t="b">
        <f>IF(ISNUMBER(MATCH(G43,'EQS WFD'!D:D,0)),TRUE,FALSE)</f>
        <v>0</v>
      </c>
      <c r="U43" s="106" t="b">
        <f>IF(ISNUMBER(MATCH(G43,'ECHA POP'!D:D,0)),TRUE,FALSE)</f>
        <v>0</v>
      </c>
      <c r="V43" s="112"/>
      <c r="W43" s="112"/>
      <c r="X43" s="112"/>
      <c r="Y43" s="107"/>
      <c r="AC43" s="107"/>
      <c r="AD43" s="107"/>
      <c r="AE43" s="107"/>
      <c r="AF43" s="107"/>
      <c r="AG43" s="107"/>
      <c r="AH43" s="107"/>
      <c r="AI43" s="107"/>
      <c r="AJ43" s="107"/>
      <c r="AK43" s="103"/>
    </row>
    <row r="44" spans="2:37" s="94" customFormat="1" ht="27" hidden="1" thickBot="1" x14ac:dyDescent="0.2">
      <c r="B44" s="318"/>
      <c r="C44" s="111"/>
      <c r="D44" s="111"/>
      <c r="E44" s="156" t="s">
        <v>221</v>
      </c>
      <c r="F44" s="157" t="s">
        <v>222</v>
      </c>
      <c r="G44" s="156" t="s">
        <v>223</v>
      </c>
      <c r="H44" s="157"/>
      <c r="I44" s="146"/>
      <c r="J44" s="149"/>
      <c r="K44" s="107"/>
      <c r="L44" s="156">
        <v>0.02</v>
      </c>
      <c r="M44" s="126" t="str">
        <f t="shared" si="0"/>
        <v>Not Found</v>
      </c>
      <c r="N44" s="97" t="b">
        <f t="shared" si="1"/>
        <v>0</v>
      </c>
      <c r="O44" s="97" t="e">
        <f>VLOOKUP(G44,'ECHA biocidal AS'!C40:H1507,6,FALSE)</f>
        <v>#N/A</v>
      </c>
      <c r="P44" s="106" t="e">
        <f>IF(AND(O44="false",(ISNUMBER(MATCH(G44,'ECHA biocidal AS'!C:C,0)))),TRUE,FALSE)</f>
        <v>#N/A</v>
      </c>
      <c r="Q44" s="112"/>
      <c r="R44" s="106" t="b">
        <f>IF(ISNUMBER(MATCH(G44,'ECHA candidate SVHC'!D:D,0)),TRUE,FALSE)</f>
        <v>0</v>
      </c>
      <c r="S44" s="112"/>
      <c r="T44" s="106" t="b">
        <f>IF(ISNUMBER(MATCH(G44,'EQS WFD'!D:D,0)),TRUE,FALSE)</f>
        <v>0</v>
      </c>
      <c r="U44" s="106" t="b">
        <f>IF(ISNUMBER(MATCH(G44,'ECHA POP'!D:D,0)),TRUE,FALSE)</f>
        <v>0</v>
      </c>
      <c r="V44" s="112"/>
      <c r="W44" s="112"/>
      <c r="X44" s="112"/>
      <c r="Y44" s="107"/>
      <c r="AC44" s="107"/>
      <c r="AD44" s="107"/>
      <c r="AE44" s="107"/>
      <c r="AF44" s="107"/>
      <c r="AG44" s="107"/>
      <c r="AH44" s="107"/>
      <c r="AI44" s="107"/>
      <c r="AJ44" s="107"/>
      <c r="AK44" s="103"/>
    </row>
    <row r="45" spans="2:37" s="94" customFormat="1" ht="32" hidden="1" customHeight="1" thickBot="1" x14ac:dyDescent="0.2">
      <c r="B45" s="318"/>
      <c r="C45" s="111"/>
      <c r="D45" s="111"/>
      <c r="E45" s="156" t="s">
        <v>224</v>
      </c>
      <c r="F45" s="157" t="s">
        <v>225</v>
      </c>
      <c r="G45" s="156" t="s">
        <v>100</v>
      </c>
      <c r="H45" s="157" t="s">
        <v>109</v>
      </c>
      <c r="I45" s="146"/>
      <c r="J45" s="149"/>
      <c r="K45" s="107"/>
      <c r="L45" s="156">
        <v>9.4289999999999999E-2</v>
      </c>
      <c r="M45" s="126" t="str">
        <f t="shared" si="0"/>
        <v>Not Found</v>
      </c>
      <c r="N45" s="97" t="b">
        <f t="shared" si="1"/>
        <v>0</v>
      </c>
      <c r="O45" s="97" t="e">
        <f>VLOOKUP(G45,'ECHA biocidal AS'!C41:H1508,6,FALSE)</f>
        <v>#N/A</v>
      </c>
      <c r="P45" s="106" t="e">
        <f>IF(AND(O45="false",(ISNUMBER(MATCH(G45,'ECHA biocidal AS'!C:C,0)))),TRUE,FALSE)</f>
        <v>#N/A</v>
      </c>
      <c r="Q45" s="112"/>
      <c r="R45" s="106" t="b">
        <f>IF(ISNUMBER(MATCH(G45,'ECHA candidate SVHC'!D:D,0)),TRUE,FALSE)</f>
        <v>0</v>
      </c>
      <c r="S45" s="112"/>
      <c r="T45" s="106" t="b">
        <f>IF(ISNUMBER(MATCH(G45,'EQS WFD'!D:D,0)),TRUE,FALSE)</f>
        <v>0</v>
      </c>
      <c r="U45" s="106" t="b">
        <f>IF(ISNUMBER(MATCH(G45,'ECHA POP'!D:D,0)),TRUE,FALSE)</f>
        <v>0</v>
      </c>
      <c r="V45" s="112"/>
      <c r="W45" s="112"/>
      <c r="X45" s="112"/>
      <c r="Y45" s="107"/>
      <c r="AC45" s="107"/>
      <c r="AD45" s="107"/>
      <c r="AE45" s="107"/>
      <c r="AF45" s="107"/>
      <c r="AG45" s="107"/>
      <c r="AH45" s="107"/>
      <c r="AI45" s="107"/>
      <c r="AJ45" s="107"/>
      <c r="AK45" s="103"/>
    </row>
    <row r="46" spans="2:37" s="94" customFormat="1" ht="15" hidden="1" thickBot="1" x14ac:dyDescent="0.2">
      <c r="B46" s="318"/>
      <c r="C46" s="111"/>
      <c r="D46" s="111"/>
      <c r="E46" s="156" t="s">
        <v>226</v>
      </c>
      <c r="F46" s="157" t="s">
        <v>226</v>
      </c>
      <c r="G46" s="156" t="s">
        <v>227</v>
      </c>
      <c r="H46" s="157" t="s">
        <v>112</v>
      </c>
      <c r="I46" s="146"/>
      <c r="J46" s="149"/>
      <c r="K46" s="107"/>
      <c r="L46" s="156">
        <v>6.7030000000000006E-2</v>
      </c>
      <c r="M46" s="126" t="str">
        <f t="shared" si="0"/>
        <v>Not Found</v>
      </c>
      <c r="N46" s="97" t="b">
        <f t="shared" si="1"/>
        <v>0</v>
      </c>
      <c r="O46" s="97" t="e">
        <f>VLOOKUP(G46,'ECHA biocidal AS'!C42:H1509,6,FALSE)</f>
        <v>#N/A</v>
      </c>
      <c r="P46" s="106" t="e">
        <f>IF(AND(O46="false",(ISNUMBER(MATCH(G46,'ECHA biocidal AS'!C:C,0)))),TRUE,FALSE)</f>
        <v>#N/A</v>
      </c>
      <c r="Q46" s="112"/>
      <c r="R46" s="106" t="b">
        <f>IF(ISNUMBER(MATCH(G46,'ECHA candidate SVHC'!D:D,0)),TRUE,FALSE)</f>
        <v>0</v>
      </c>
      <c r="S46" s="112"/>
      <c r="T46" s="106" t="b">
        <f>IF(ISNUMBER(MATCH(G46,'EQS WFD'!D:D,0)),TRUE,FALSE)</f>
        <v>0</v>
      </c>
      <c r="U46" s="106" t="b">
        <f>IF(ISNUMBER(MATCH(G46,'ECHA POP'!D:D,0)),TRUE,FALSE)</f>
        <v>0</v>
      </c>
      <c r="V46" s="112"/>
      <c r="W46" s="112"/>
      <c r="X46" s="112"/>
      <c r="Y46" s="107"/>
      <c r="AC46" s="107"/>
      <c r="AD46" s="107"/>
      <c r="AE46" s="107"/>
      <c r="AF46" s="107"/>
      <c r="AG46" s="107"/>
      <c r="AH46" s="107"/>
      <c r="AI46" s="107"/>
      <c r="AJ46" s="107"/>
      <c r="AK46" s="103"/>
    </row>
    <row r="47" spans="2:37" ht="15" hidden="1" thickBot="1" x14ac:dyDescent="0.2">
      <c r="E47" s="156" t="s">
        <v>228</v>
      </c>
      <c r="F47" s="157" t="s">
        <v>229</v>
      </c>
      <c r="G47" s="156" t="s">
        <v>230</v>
      </c>
      <c r="H47" s="157"/>
      <c r="I47" s="151"/>
      <c r="J47" s="152"/>
      <c r="L47" s="156">
        <v>1.355E-2</v>
      </c>
      <c r="M47" s="126" t="str">
        <f t="shared" si="0"/>
        <v>Not Found</v>
      </c>
      <c r="N47" s="97" t="b">
        <f t="shared" si="1"/>
        <v>0</v>
      </c>
      <c r="O47" s="97" t="e">
        <f>VLOOKUP(G47,'ECHA biocidal AS'!C43:H1510,6,FALSE)</f>
        <v>#N/A</v>
      </c>
      <c r="P47" s="106" t="e">
        <f>IF(AND(O47="false",(ISNUMBER(MATCH(G47,'ECHA biocidal AS'!C:C,0)))),TRUE,FALSE)</f>
        <v>#N/A</v>
      </c>
      <c r="R47" s="106" t="b">
        <f>IF(ISNUMBER(MATCH(G47,'ECHA candidate SVHC'!D:D,0)),TRUE,FALSE)</f>
        <v>0</v>
      </c>
      <c r="T47" s="106" t="b">
        <f>IF(ISNUMBER(MATCH(G47,'EQS WFD'!D:D,0)),TRUE,FALSE)</f>
        <v>0</v>
      </c>
      <c r="U47" s="106" t="b">
        <f>IF(ISNUMBER(MATCH(G47,'ECHA POP'!D:D,0)),TRUE,FALSE)</f>
        <v>0</v>
      </c>
    </row>
    <row r="48" spans="2:37" ht="15" hidden="1" thickBot="1" x14ac:dyDescent="0.2">
      <c r="E48" s="156"/>
      <c r="F48" s="161" t="s">
        <v>242</v>
      </c>
      <c r="G48" s="156"/>
      <c r="H48" s="157"/>
      <c r="I48" s="151"/>
      <c r="J48" s="152"/>
      <c r="L48" s="156">
        <v>0.06</v>
      </c>
      <c r="M48" s="126" t="str">
        <f t="shared" si="0"/>
        <v>Not Found</v>
      </c>
      <c r="N48" s="97" t="b">
        <f t="shared" si="1"/>
        <v>0</v>
      </c>
      <c r="O48" s="97" t="e">
        <f>VLOOKUP(G48,'ECHA biocidal AS'!C44:H1511,6,FALSE)</f>
        <v>#N/A</v>
      </c>
      <c r="P48" s="106" t="e">
        <f>IF(AND(O48="false",(ISNUMBER(MATCH(G48,'ECHA biocidal AS'!C:C,0)))),TRUE,FALSE)</f>
        <v>#N/A</v>
      </c>
      <c r="R48" s="106" t="b">
        <f>IF(ISNUMBER(MATCH(G48,'ECHA candidate SVHC'!D:D,0)),TRUE,FALSE)</f>
        <v>0</v>
      </c>
      <c r="T48" s="106" t="b">
        <f>IF(ISNUMBER(MATCH(G48,'EQS WFD'!D:D,0)),TRUE,FALSE)</f>
        <v>0</v>
      </c>
      <c r="U48" s="106" t="b">
        <f>IF(ISNUMBER(MATCH(G48,'ECHA POP'!D:D,0)),TRUE,FALSE)</f>
        <v>0</v>
      </c>
    </row>
    <row r="49" spans="4:21" ht="15" hidden="1" thickBot="1" x14ac:dyDescent="0.2">
      <c r="E49" s="156"/>
      <c r="F49" s="161" t="s">
        <v>123</v>
      </c>
      <c r="G49" s="156"/>
      <c r="H49" s="157"/>
      <c r="I49" s="151"/>
      <c r="J49" s="152"/>
      <c r="L49" s="156">
        <v>2.1000000000000001E-2</v>
      </c>
      <c r="M49" s="126" t="str">
        <f t="shared" si="0"/>
        <v>Not Found</v>
      </c>
      <c r="N49" s="97" t="b">
        <f t="shared" si="1"/>
        <v>0</v>
      </c>
      <c r="O49" s="97" t="e">
        <f>VLOOKUP(G49,'ECHA biocidal AS'!C45:H1512,6,FALSE)</f>
        <v>#N/A</v>
      </c>
      <c r="P49" s="106" t="e">
        <f>IF(AND(O49="false",(ISNUMBER(MATCH(G49,'ECHA biocidal AS'!C:C,0)))),TRUE,FALSE)</f>
        <v>#N/A</v>
      </c>
      <c r="R49" s="106" t="b">
        <f>IF(ISNUMBER(MATCH(G49,'ECHA candidate SVHC'!D:D,0)),TRUE,FALSE)</f>
        <v>0</v>
      </c>
      <c r="T49" s="106" t="b">
        <f>IF(ISNUMBER(MATCH(G49,'EQS WFD'!D:D,0)),TRUE,FALSE)</f>
        <v>0</v>
      </c>
      <c r="U49" s="106" t="b">
        <f>IF(ISNUMBER(MATCH(G49,'ECHA POP'!D:D,0)),TRUE,FALSE)</f>
        <v>0</v>
      </c>
    </row>
    <row r="50" spans="4:21" ht="27" hidden="1" thickBot="1" x14ac:dyDescent="0.2">
      <c r="E50" s="156" t="s">
        <v>232</v>
      </c>
      <c r="F50" s="157" t="s">
        <v>233</v>
      </c>
      <c r="G50" s="156" t="s">
        <v>114</v>
      </c>
      <c r="H50" s="157" t="s">
        <v>119</v>
      </c>
      <c r="I50" s="151"/>
      <c r="J50" s="152"/>
      <c r="L50" s="156">
        <v>0.2</v>
      </c>
      <c r="M50" s="126" t="str">
        <f t="shared" si="0"/>
        <v>Not Found</v>
      </c>
      <c r="N50" s="97" t="b">
        <f t="shared" si="1"/>
        <v>0</v>
      </c>
      <c r="O50" s="97" t="e">
        <f>VLOOKUP(G50,'ECHA biocidal AS'!C46:H1513,6,FALSE)</f>
        <v>#N/A</v>
      </c>
      <c r="P50" s="106" t="e">
        <f>IF(AND(O50="false",(ISNUMBER(MATCH(G50,'ECHA biocidal AS'!C:C,0)))),TRUE,FALSE)</f>
        <v>#N/A</v>
      </c>
      <c r="R50" s="106" t="b">
        <f>IF(ISNUMBER(MATCH(G50,'ECHA candidate SVHC'!D:D,0)),TRUE,FALSE)</f>
        <v>0</v>
      </c>
      <c r="T50" s="106" t="b">
        <f>IF(ISNUMBER(MATCH(G50,'EQS WFD'!D:D,0)),TRUE,FALSE)</f>
        <v>0</v>
      </c>
      <c r="U50" s="106" t="b">
        <f>IF(ISNUMBER(MATCH(G50,'ECHA POP'!D:D,0)),TRUE,FALSE)</f>
        <v>0</v>
      </c>
    </row>
    <row r="51" spans="4:21" ht="27" hidden="1" thickBot="1" x14ac:dyDescent="0.2">
      <c r="E51" s="156" t="s">
        <v>234</v>
      </c>
      <c r="F51" s="157" t="s">
        <v>235</v>
      </c>
      <c r="G51" s="156" t="s">
        <v>106</v>
      </c>
      <c r="H51" s="157"/>
      <c r="I51" s="151"/>
      <c r="J51" s="152"/>
      <c r="L51" s="156">
        <v>0.08</v>
      </c>
      <c r="M51" s="126" t="str">
        <f t="shared" si="0"/>
        <v>Not Found</v>
      </c>
      <c r="N51" s="97" t="b">
        <f t="shared" si="1"/>
        <v>0</v>
      </c>
      <c r="O51" s="97" t="e">
        <f>VLOOKUP(G51,'ECHA biocidal AS'!C47:H1514,6,FALSE)</f>
        <v>#N/A</v>
      </c>
      <c r="P51" s="106" t="e">
        <f>IF(AND(O51="false",(ISNUMBER(MATCH(G51,'ECHA biocidal AS'!C:C,0)))),TRUE,FALSE)</f>
        <v>#N/A</v>
      </c>
      <c r="R51" s="106" t="b">
        <f>IF(ISNUMBER(MATCH(G51,'ECHA candidate SVHC'!D:D,0)),TRUE,FALSE)</f>
        <v>0</v>
      </c>
      <c r="T51" s="106" t="b">
        <f>IF(ISNUMBER(MATCH(G51,'EQS WFD'!D:D,0)),TRUE,FALSE)</f>
        <v>0</v>
      </c>
      <c r="U51" s="106" t="b">
        <f>IF(ISNUMBER(MATCH(G51,'ECHA POP'!D:D,0)),TRUE,FALSE)</f>
        <v>0</v>
      </c>
    </row>
    <row r="52" spans="4:21" ht="27" hidden="1" thickBot="1" x14ac:dyDescent="0.2">
      <c r="E52" s="156" t="s">
        <v>236</v>
      </c>
      <c r="F52" s="157" t="s">
        <v>237</v>
      </c>
      <c r="G52" s="156" t="s">
        <v>116</v>
      </c>
      <c r="H52" s="157"/>
      <c r="I52" s="151"/>
      <c r="J52" s="152"/>
      <c r="L52" s="156">
        <v>1.5</v>
      </c>
      <c r="M52" s="126" t="str">
        <f t="shared" si="0"/>
        <v>Not Found</v>
      </c>
      <c r="N52" s="97" t="b">
        <f t="shared" si="1"/>
        <v>0</v>
      </c>
      <c r="O52" s="97" t="e">
        <f>VLOOKUP(G52,'ECHA biocidal AS'!C48:H1515,6,FALSE)</f>
        <v>#N/A</v>
      </c>
      <c r="P52" s="106" t="e">
        <f>IF(AND(O52="false",(ISNUMBER(MATCH(G52,'ECHA biocidal AS'!C:C,0)))),TRUE,FALSE)</f>
        <v>#N/A</v>
      </c>
      <c r="R52" s="106" t="b">
        <f>IF(ISNUMBER(MATCH(G52,'ECHA candidate SVHC'!D:D,0)),TRUE,FALSE)</f>
        <v>0</v>
      </c>
      <c r="T52" s="106" t="b">
        <f>IF(ISNUMBER(MATCH(G52,'EQS WFD'!D:D,0)),TRUE,FALSE)</f>
        <v>0</v>
      </c>
      <c r="U52" s="106" t="b">
        <f>IF(ISNUMBER(MATCH(G52,'ECHA POP'!D:D,0)),TRUE,FALSE)</f>
        <v>0</v>
      </c>
    </row>
    <row r="53" spans="4:21" ht="27" hidden="1" thickBot="1" x14ac:dyDescent="0.2">
      <c r="E53" s="156" t="s">
        <v>238</v>
      </c>
      <c r="F53" s="157" t="s">
        <v>239</v>
      </c>
      <c r="G53" s="156" t="s">
        <v>121</v>
      </c>
      <c r="H53" s="157" t="s">
        <v>126</v>
      </c>
      <c r="I53" s="151"/>
      <c r="J53" s="152"/>
      <c r="L53" s="156">
        <v>0.25</v>
      </c>
      <c r="M53" s="126" t="str">
        <f t="shared" si="0"/>
        <v>Not Found</v>
      </c>
      <c r="N53" s="97" t="b">
        <f t="shared" si="1"/>
        <v>0</v>
      </c>
      <c r="O53" s="97" t="e">
        <f>VLOOKUP(G53,'ECHA biocidal AS'!C49:H1516,6,FALSE)</f>
        <v>#N/A</v>
      </c>
      <c r="P53" s="106" t="e">
        <f>IF(AND(O53="false",(ISNUMBER(MATCH(G53,'ECHA biocidal AS'!C:C,0)))),TRUE,FALSE)</f>
        <v>#N/A</v>
      </c>
      <c r="R53" s="106" t="b">
        <f>IF(ISNUMBER(MATCH(G53,'ECHA candidate SVHC'!D:D,0)),TRUE,FALSE)</f>
        <v>0</v>
      </c>
      <c r="T53" s="106" t="b">
        <f>IF(ISNUMBER(MATCH(G53,'EQS WFD'!D:D,0)),TRUE,FALSE)</f>
        <v>0</v>
      </c>
      <c r="U53" s="106" t="b">
        <f>IF(ISNUMBER(MATCH(G53,'ECHA POP'!D:D,0)),TRUE,FALSE)</f>
        <v>0</v>
      </c>
    </row>
    <row r="54" spans="4:21" ht="15" hidden="1" thickBot="1" x14ac:dyDescent="0.2">
      <c r="E54" s="156" t="s">
        <v>240</v>
      </c>
      <c r="F54" s="157" t="s">
        <v>127</v>
      </c>
      <c r="G54" s="156" t="s">
        <v>128</v>
      </c>
      <c r="H54" s="157" t="s">
        <v>129</v>
      </c>
      <c r="I54" s="151"/>
      <c r="J54" s="152"/>
      <c r="L54" s="156">
        <v>96.353840000000005</v>
      </c>
      <c r="M54" s="126" t="str">
        <f t="shared" si="0"/>
        <v>Not Found</v>
      </c>
      <c r="N54" s="97" t="b">
        <f t="shared" si="1"/>
        <v>0</v>
      </c>
      <c r="O54" s="97" t="e">
        <f>VLOOKUP(G54,'ECHA biocidal AS'!C50:H1517,6,FALSE)</f>
        <v>#N/A</v>
      </c>
      <c r="P54" s="106" t="e">
        <f>IF(AND(O54="false",(ISNUMBER(MATCH(G54,'ECHA biocidal AS'!C:C,0)))),TRUE,FALSE)</f>
        <v>#N/A</v>
      </c>
      <c r="R54" s="106" t="b">
        <f>IF(ISNUMBER(MATCH(G54,'ECHA candidate SVHC'!D:D,0)),TRUE,FALSE)</f>
        <v>0</v>
      </c>
      <c r="T54" s="106" t="b">
        <f>IF(ISNUMBER(MATCH(G54,'EQS WFD'!D:D,0)),TRUE,FALSE)</f>
        <v>0</v>
      </c>
      <c r="U54" s="106" t="b">
        <f>IF(ISNUMBER(MATCH(G54,'ECHA POP'!D:D,0)),TRUE,FALSE)</f>
        <v>0</v>
      </c>
    </row>
    <row r="55" spans="4:21" ht="71" thickBot="1" x14ac:dyDescent="0.2">
      <c r="D55" s="23" t="s">
        <v>243</v>
      </c>
      <c r="E55" s="154" t="s">
        <v>209</v>
      </c>
      <c r="F55" s="155" t="s">
        <v>210</v>
      </c>
      <c r="G55" s="154" t="s">
        <v>89</v>
      </c>
      <c r="H55" s="155" t="s">
        <v>211</v>
      </c>
      <c r="I55" s="151"/>
      <c r="J55" s="153"/>
      <c r="L55" s="154">
        <v>0.98958000000000002</v>
      </c>
      <c r="M55" s="126" t="b">
        <f t="shared" si="0"/>
        <v>1</v>
      </c>
      <c r="N55" s="97" t="b">
        <f t="shared" si="1"/>
        <v>0</v>
      </c>
      <c r="O55" s="97" t="str">
        <f>VLOOKUP(G55,'ECHA biocidal AS'!C51:H1518,6,FALSE)</f>
        <v>false</v>
      </c>
      <c r="P55" s="106" t="b">
        <f>IF(AND(O55="false",(ISNUMBER(MATCH(G55,'ECHA biocidal AS'!C:C,0)))),TRUE,FALSE)</f>
        <v>1</v>
      </c>
      <c r="R55" s="106" t="b">
        <f>IF(ISNUMBER(MATCH(G55,'ECHA candidate SVHC'!D:D,0)),TRUE,FALSE)</f>
        <v>0</v>
      </c>
      <c r="T55" s="106" t="b">
        <f>IF(ISNUMBER(MATCH(G55,'EQS WFD'!D:D,0)),TRUE,FALSE)</f>
        <v>0</v>
      </c>
      <c r="U55" s="106" t="b">
        <f>IF(ISNUMBER(MATCH(G55,'ECHA POP'!D:D,0)),TRUE,FALSE)</f>
        <v>0</v>
      </c>
    </row>
    <row r="56" spans="4:21" ht="27" thickBot="1" x14ac:dyDescent="0.2">
      <c r="E56" s="156" t="s">
        <v>212</v>
      </c>
      <c r="F56" s="157" t="s">
        <v>212</v>
      </c>
      <c r="G56" s="156" t="s">
        <v>213</v>
      </c>
      <c r="H56" s="157" t="s">
        <v>214</v>
      </c>
      <c r="I56" s="151"/>
      <c r="J56" s="152"/>
      <c r="L56" s="156">
        <v>0.32998</v>
      </c>
      <c r="M56" s="126" t="b">
        <f t="shared" si="0"/>
        <v>1</v>
      </c>
      <c r="N56" s="97" t="b">
        <f t="shared" si="1"/>
        <v>0</v>
      </c>
      <c r="O56" s="97" t="str">
        <f>VLOOKUP(G56,'ECHA biocidal AS'!C52:H1519,6,FALSE)</f>
        <v>false</v>
      </c>
      <c r="P56" s="106" t="b">
        <f>IF(AND(O56="false",(ISNUMBER(MATCH(G56,'ECHA biocidal AS'!C:C,0)))),TRUE,FALSE)</f>
        <v>1</v>
      </c>
      <c r="R56" s="106" t="b">
        <f>IF(ISNUMBER(MATCH(G56,'ECHA candidate SVHC'!D:D,0)),TRUE,FALSE)</f>
        <v>0</v>
      </c>
      <c r="T56" s="106" t="b">
        <f>IF(ISNUMBER(MATCH(G56,'EQS WFD'!D:D,0)),TRUE,FALSE)</f>
        <v>0</v>
      </c>
      <c r="U56" s="106" t="b">
        <f>IF(ISNUMBER(MATCH(G56,'ECHA POP'!D:D,0)),TRUE,FALSE)</f>
        <v>0</v>
      </c>
    </row>
    <row r="57" spans="4:21" ht="15" hidden="1" thickBot="1" x14ac:dyDescent="0.2">
      <c r="E57" s="156" t="s">
        <v>215</v>
      </c>
      <c r="F57" s="157" t="s">
        <v>175</v>
      </c>
      <c r="G57" s="156" t="s">
        <v>118</v>
      </c>
      <c r="H57" s="157" t="s">
        <v>98</v>
      </c>
      <c r="I57" s="151"/>
      <c r="J57" s="152"/>
      <c r="L57" s="156">
        <v>1.1299999999999999E-3</v>
      </c>
      <c r="M57" s="126" t="str">
        <f t="shared" si="0"/>
        <v>Not Found</v>
      </c>
      <c r="N57" s="97" t="b">
        <f t="shared" si="1"/>
        <v>0</v>
      </c>
      <c r="O57" s="97" t="e">
        <f>VLOOKUP(G57,'ECHA biocidal AS'!C53:H1520,6,FALSE)</f>
        <v>#N/A</v>
      </c>
      <c r="P57" s="106" t="e">
        <f>IF(AND(O57="false",(ISNUMBER(MATCH(G57,'ECHA biocidal AS'!C:C,0)))),TRUE,FALSE)</f>
        <v>#N/A</v>
      </c>
      <c r="R57" s="106" t="b">
        <f>IF(ISNUMBER(MATCH(G57,'ECHA candidate SVHC'!D:D,0)),TRUE,FALSE)</f>
        <v>0</v>
      </c>
      <c r="T57" s="106" t="b">
        <f>IF(ISNUMBER(MATCH(G57,'EQS WFD'!D:D,0)),TRUE,FALSE)</f>
        <v>0</v>
      </c>
      <c r="U57" s="106" t="b">
        <f>IF(ISNUMBER(MATCH(G57,'ECHA POP'!D:D,0)),TRUE,FALSE)</f>
        <v>0</v>
      </c>
    </row>
    <row r="58" spans="4:21" ht="15" hidden="1" thickBot="1" x14ac:dyDescent="0.2">
      <c r="E58" s="156" t="s">
        <v>216</v>
      </c>
      <c r="F58" s="157" t="s">
        <v>216</v>
      </c>
      <c r="G58" s="156" t="s">
        <v>217</v>
      </c>
      <c r="H58" s="157" t="s">
        <v>101</v>
      </c>
      <c r="I58" s="151" t="s">
        <v>176</v>
      </c>
      <c r="J58" s="152"/>
      <c r="L58" s="156">
        <v>1.341E-2</v>
      </c>
      <c r="M58" s="126" t="str">
        <f t="shared" si="0"/>
        <v>Not Found</v>
      </c>
      <c r="N58" s="97" t="b">
        <f t="shared" si="1"/>
        <v>0</v>
      </c>
      <c r="O58" s="97" t="e">
        <f>VLOOKUP(G58,'ECHA biocidal AS'!C54:H1521,6,FALSE)</f>
        <v>#N/A</v>
      </c>
      <c r="P58" s="106" t="e">
        <f>IF(AND(O58="false",(ISNUMBER(MATCH(G58,'ECHA biocidal AS'!C:C,0)))),TRUE,FALSE)</f>
        <v>#N/A</v>
      </c>
      <c r="R58" s="106" t="b">
        <f>IF(ISNUMBER(MATCH(G58,'ECHA candidate SVHC'!D:D,0)),TRUE,FALSE)</f>
        <v>0</v>
      </c>
      <c r="T58" s="106" t="b">
        <f>IF(ISNUMBER(MATCH(G58,'EQS WFD'!D:D,0)),TRUE,FALSE)</f>
        <v>0</v>
      </c>
      <c r="U58" s="106" t="b">
        <f>IF(ISNUMBER(MATCH(G58,'ECHA POP'!D:D,0)),TRUE,FALSE)</f>
        <v>0</v>
      </c>
    </row>
    <row r="59" spans="4:21" ht="27" hidden="1" thickBot="1" x14ac:dyDescent="0.2">
      <c r="E59" s="156" t="s">
        <v>218</v>
      </c>
      <c r="F59" s="157" t="s">
        <v>219</v>
      </c>
      <c r="G59" s="156" t="s">
        <v>220</v>
      </c>
      <c r="H59" s="157" t="s">
        <v>103</v>
      </c>
      <c r="I59" s="151"/>
      <c r="J59" s="152"/>
      <c r="L59" s="156">
        <v>6.0899999999999999E-3</v>
      </c>
      <c r="M59" s="126" t="str">
        <f t="shared" si="0"/>
        <v>Not Found</v>
      </c>
      <c r="N59" s="97" t="b">
        <f t="shared" si="1"/>
        <v>0</v>
      </c>
      <c r="O59" s="97" t="e">
        <f>VLOOKUP(G59,'ECHA biocidal AS'!C55:H1522,6,FALSE)</f>
        <v>#N/A</v>
      </c>
      <c r="P59" s="106" t="e">
        <f>IF(AND(O59="false",(ISNUMBER(MATCH(G59,'ECHA biocidal AS'!C:C,0)))),TRUE,FALSE)</f>
        <v>#N/A</v>
      </c>
      <c r="R59" s="106" t="b">
        <f>IF(ISNUMBER(MATCH(G59,'ECHA candidate SVHC'!D:D,0)),TRUE,FALSE)</f>
        <v>0</v>
      </c>
      <c r="T59" s="106" t="b">
        <f>IF(ISNUMBER(MATCH(G59,'EQS WFD'!D:D,0)),TRUE,FALSE)</f>
        <v>0</v>
      </c>
      <c r="U59" s="106" t="b">
        <f>IF(ISNUMBER(MATCH(G59,'ECHA POP'!D:D,0)),TRUE,FALSE)</f>
        <v>0</v>
      </c>
    </row>
    <row r="60" spans="4:21" ht="27" hidden="1" thickBot="1" x14ac:dyDescent="0.2">
      <c r="E60" s="156" t="s">
        <v>221</v>
      </c>
      <c r="F60" s="157" t="s">
        <v>222</v>
      </c>
      <c r="G60" s="156" t="s">
        <v>223</v>
      </c>
      <c r="H60" s="157"/>
      <c r="I60" s="151"/>
      <c r="J60" s="152"/>
      <c r="L60" s="156">
        <v>0.02</v>
      </c>
      <c r="M60" s="126" t="str">
        <f t="shared" si="0"/>
        <v>Not Found</v>
      </c>
      <c r="N60" s="97" t="b">
        <f t="shared" si="1"/>
        <v>0</v>
      </c>
      <c r="O60" s="97" t="e">
        <f>VLOOKUP(G60,'ECHA biocidal AS'!C56:H1523,6,FALSE)</f>
        <v>#N/A</v>
      </c>
      <c r="P60" s="106" t="e">
        <f>IF(AND(O60="false",(ISNUMBER(MATCH(G60,'ECHA biocidal AS'!C:C,0)))),TRUE,FALSE)</f>
        <v>#N/A</v>
      </c>
      <c r="R60" s="106" t="b">
        <f>IF(ISNUMBER(MATCH(G60,'ECHA candidate SVHC'!D:D,0)),TRUE,FALSE)</f>
        <v>0</v>
      </c>
      <c r="T60" s="106" t="b">
        <f>IF(ISNUMBER(MATCH(G60,'EQS WFD'!D:D,0)),TRUE,FALSE)</f>
        <v>0</v>
      </c>
      <c r="U60" s="106" t="b">
        <f>IF(ISNUMBER(MATCH(G60,'ECHA POP'!D:D,0)),TRUE,FALSE)</f>
        <v>0</v>
      </c>
    </row>
    <row r="61" spans="4:21" ht="15" hidden="1" thickBot="1" x14ac:dyDescent="0.2">
      <c r="E61" s="156" t="s">
        <v>224</v>
      </c>
      <c r="F61" s="157" t="s">
        <v>225</v>
      </c>
      <c r="G61" s="156" t="s">
        <v>100</v>
      </c>
      <c r="H61" s="157" t="s">
        <v>109</v>
      </c>
      <c r="I61" s="151"/>
      <c r="J61" s="152"/>
      <c r="L61" s="156">
        <v>9.4289999999999999E-2</v>
      </c>
      <c r="M61" s="126" t="str">
        <f t="shared" si="0"/>
        <v>Not Found</v>
      </c>
      <c r="N61" s="97" t="b">
        <f t="shared" si="1"/>
        <v>0</v>
      </c>
      <c r="O61" s="97" t="e">
        <f>VLOOKUP(G61,'ECHA biocidal AS'!C57:H1524,6,FALSE)</f>
        <v>#N/A</v>
      </c>
      <c r="P61" s="106" t="e">
        <f>IF(AND(O61="false",(ISNUMBER(MATCH(G61,'ECHA biocidal AS'!C:C,0)))),TRUE,FALSE)</f>
        <v>#N/A</v>
      </c>
      <c r="R61" s="106" t="b">
        <f>IF(ISNUMBER(MATCH(G61,'ECHA candidate SVHC'!D:D,0)),TRUE,FALSE)</f>
        <v>0</v>
      </c>
      <c r="T61" s="106" t="b">
        <f>IF(ISNUMBER(MATCH(G61,'EQS WFD'!D:D,0)),TRUE,FALSE)</f>
        <v>0</v>
      </c>
      <c r="U61" s="106" t="b">
        <f>IF(ISNUMBER(MATCH(G61,'ECHA POP'!D:D,0)),TRUE,FALSE)</f>
        <v>0</v>
      </c>
    </row>
    <row r="62" spans="4:21" ht="15" hidden="1" thickBot="1" x14ac:dyDescent="0.2">
      <c r="E62" s="156" t="s">
        <v>226</v>
      </c>
      <c r="F62" s="157" t="s">
        <v>226</v>
      </c>
      <c r="G62" s="156" t="s">
        <v>227</v>
      </c>
      <c r="H62" s="157" t="s">
        <v>112</v>
      </c>
      <c r="I62" s="151"/>
      <c r="J62" s="152"/>
      <c r="L62" s="156">
        <v>6.7030000000000006E-2</v>
      </c>
      <c r="M62" s="126" t="str">
        <f t="shared" si="0"/>
        <v>Not Found</v>
      </c>
      <c r="N62" s="97" t="b">
        <f t="shared" si="1"/>
        <v>0</v>
      </c>
      <c r="O62" s="97" t="e">
        <f>VLOOKUP(G62,'ECHA biocidal AS'!C58:H1525,6,FALSE)</f>
        <v>#N/A</v>
      </c>
      <c r="P62" s="106" t="e">
        <f>IF(AND(O62="false",(ISNUMBER(MATCH(G62,'ECHA biocidal AS'!C:C,0)))),TRUE,FALSE)</f>
        <v>#N/A</v>
      </c>
      <c r="R62" s="106" t="b">
        <f>IF(ISNUMBER(MATCH(G62,'ECHA candidate SVHC'!D:D,0)),TRUE,FALSE)</f>
        <v>0</v>
      </c>
      <c r="T62" s="106" t="b">
        <f>IF(ISNUMBER(MATCH(G62,'EQS WFD'!D:D,0)),TRUE,FALSE)</f>
        <v>0</v>
      </c>
      <c r="U62" s="106" t="b">
        <f>IF(ISNUMBER(MATCH(G62,'ECHA POP'!D:D,0)),TRUE,FALSE)</f>
        <v>0</v>
      </c>
    </row>
    <row r="63" spans="4:21" ht="15" hidden="1" thickBot="1" x14ac:dyDescent="0.2">
      <c r="E63" s="156" t="s">
        <v>228</v>
      </c>
      <c r="F63" s="157" t="s">
        <v>229</v>
      </c>
      <c r="G63" s="156" t="s">
        <v>230</v>
      </c>
      <c r="H63" s="157"/>
      <c r="I63" s="151"/>
      <c r="J63" s="152"/>
      <c r="L63" s="156">
        <v>1.355E-2</v>
      </c>
      <c r="M63" s="126" t="str">
        <f t="shared" si="0"/>
        <v>Not Found</v>
      </c>
      <c r="N63" s="97" t="b">
        <f t="shared" si="1"/>
        <v>0</v>
      </c>
      <c r="O63" s="97" t="e">
        <f>VLOOKUP(G63,'ECHA biocidal AS'!C59:H1526,6,FALSE)</f>
        <v>#N/A</v>
      </c>
      <c r="P63" s="106" t="e">
        <f>IF(AND(O63="false",(ISNUMBER(MATCH(G63,'ECHA biocidal AS'!C:C,0)))),TRUE,FALSE)</f>
        <v>#N/A</v>
      </c>
      <c r="R63" s="106" t="b">
        <f>IF(ISNUMBER(MATCH(G63,'ECHA candidate SVHC'!D:D,0)),TRUE,FALSE)</f>
        <v>0</v>
      </c>
      <c r="T63" s="106" t="b">
        <f>IF(ISNUMBER(MATCH(G63,'EQS WFD'!D:D,0)),TRUE,FALSE)</f>
        <v>0</v>
      </c>
      <c r="U63" s="106" t="b">
        <f>IF(ISNUMBER(MATCH(G63,'ECHA POP'!D:D,0)),TRUE,FALSE)</f>
        <v>0</v>
      </c>
    </row>
    <row r="64" spans="4:21" ht="15" hidden="1" thickBot="1" x14ac:dyDescent="0.2">
      <c r="E64" s="156"/>
      <c r="F64" s="161" t="s">
        <v>123</v>
      </c>
      <c r="G64" s="156"/>
      <c r="H64" s="157"/>
      <c r="I64" s="151"/>
      <c r="J64" s="152"/>
      <c r="L64" s="156">
        <v>2.1000000000000001E-2</v>
      </c>
      <c r="M64" s="126" t="str">
        <f t="shared" si="0"/>
        <v>Not Found</v>
      </c>
      <c r="N64" s="97" t="b">
        <f t="shared" si="1"/>
        <v>0</v>
      </c>
      <c r="O64" s="97" t="e">
        <f>VLOOKUP(G64,'ECHA biocidal AS'!C60:H1527,6,FALSE)</f>
        <v>#N/A</v>
      </c>
      <c r="P64" s="106" t="e">
        <f>IF(AND(O64="false",(ISNUMBER(MATCH(G64,'ECHA biocidal AS'!C:C,0)))),TRUE,FALSE)</f>
        <v>#N/A</v>
      </c>
      <c r="R64" s="106" t="b">
        <f>IF(ISNUMBER(MATCH(G64,'ECHA candidate SVHC'!D:D,0)),TRUE,FALSE)</f>
        <v>0</v>
      </c>
      <c r="T64" s="106" t="b">
        <f>IF(ISNUMBER(MATCH(G64,'EQS WFD'!D:D,0)),TRUE,FALSE)</f>
        <v>0</v>
      </c>
      <c r="U64" s="106" t="b">
        <f>IF(ISNUMBER(MATCH(G64,'ECHA POP'!D:D,0)),TRUE,FALSE)</f>
        <v>0</v>
      </c>
    </row>
    <row r="65" spans="4:21" ht="15" hidden="1" thickBot="1" x14ac:dyDescent="0.2">
      <c r="E65" s="156"/>
      <c r="F65" s="161" t="s">
        <v>244</v>
      </c>
      <c r="G65" s="156"/>
      <c r="H65" s="157"/>
      <c r="I65" s="151"/>
      <c r="J65" s="152"/>
      <c r="L65" s="156">
        <v>0.04</v>
      </c>
      <c r="M65" s="126" t="str">
        <f t="shared" si="0"/>
        <v>Not Found</v>
      </c>
      <c r="N65" s="97" t="b">
        <f t="shared" si="1"/>
        <v>0</v>
      </c>
      <c r="O65" s="97" t="e">
        <f>VLOOKUP(G65,'ECHA biocidal AS'!C61:H1528,6,FALSE)</f>
        <v>#N/A</v>
      </c>
      <c r="P65" s="106" t="e">
        <f>IF(AND(O65="false",(ISNUMBER(MATCH(G65,'ECHA biocidal AS'!C:C,0)))),TRUE,FALSE)</f>
        <v>#N/A</v>
      </c>
      <c r="R65" s="106" t="b">
        <f>IF(ISNUMBER(MATCH(G65,'ECHA candidate SVHC'!D:D,0)),TRUE,FALSE)</f>
        <v>0</v>
      </c>
      <c r="T65" s="106" t="b">
        <f>IF(ISNUMBER(MATCH(G65,'EQS WFD'!D:D,0)),TRUE,FALSE)</f>
        <v>0</v>
      </c>
      <c r="U65" s="106" t="b">
        <f>IF(ISNUMBER(MATCH(G65,'ECHA POP'!D:D,0)),TRUE,FALSE)</f>
        <v>0</v>
      </c>
    </row>
    <row r="66" spans="4:21" ht="27" hidden="1" thickBot="1" x14ac:dyDescent="0.2">
      <c r="E66" s="156" t="s">
        <v>232</v>
      </c>
      <c r="F66" s="157" t="s">
        <v>233</v>
      </c>
      <c r="G66" s="156" t="s">
        <v>114</v>
      </c>
      <c r="H66" s="157" t="s">
        <v>119</v>
      </c>
      <c r="I66" s="151"/>
      <c r="J66" s="152"/>
      <c r="L66" s="156">
        <v>0.3</v>
      </c>
      <c r="M66" s="126" t="str">
        <f t="shared" si="0"/>
        <v>Not Found</v>
      </c>
      <c r="N66" s="97" t="b">
        <f t="shared" si="1"/>
        <v>0</v>
      </c>
      <c r="O66" s="97" t="e">
        <f>VLOOKUP(G66,'ECHA biocidal AS'!C62:H1529,6,FALSE)</f>
        <v>#N/A</v>
      </c>
      <c r="P66" s="106" t="e">
        <f>IF(AND(O66="false",(ISNUMBER(MATCH(G66,'ECHA biocidal AS'!C:C,0)))),TRUE,FALSE)</f>
        <v>#N/A</v>
      </c>
      <c r="R66" s="106" t="b">
        <f>IF(ISNUMBER(MATCH(G66,'ECHA candidate SVHC'!D:D,0)),TRUE,FALSE)</f>
        <v>0</v>
      </c>
      <c r="T66" s="106" t="b">
        <f>IF(ISNUMBER(MATCH(G66,'EQS WFD'!D:D,0)),TRUE,FALSE)</f>
        <v>0</v>
      </c>
      <c r="U66" s="106" t="b">
        <f>IF(ISNUMBER(MATCH(G66,'ECHA POP'!D:D,0)),TRUE,FALSE)</f>
        <v>0</v>
      </c>
    </row>
    <row r="67" spans="4:21" ht="27" hidden="1" thickBot="1" x14ac:dyDescent="0.2">
      <c r="E67" s="156" t="s">
        <v>234</v>
      </c>
      <c r="F67" s="157" t="s">
        <v>235</v>
      </c>
      <c r="G67" s="156" t="s">
        <v>106</v>
      </c>
      <c r="H67" s="157"/>
      <c r="I67" s="151"/>
      <c r="J67" s="152"/>
      <c r="L67" s="156">
        <v>0.08</v>
      </c>
      <c r="M67" s="126" t="str">
        <f t="shared" si="0"/>
        <v>Not Found</v>
      </c>
      <c r="N67" s="97" t="b">
        <f t="shared" si="1"/>
        <v>0</v>
      </c>
      <c r="O67" s="97" t="e">
        <f>VLOOKUP(G67,'ECHA biocidal AS'!C63:H1530,6,FALSE)</f>
        <v>#N/A</v>
      </c>
      <c r="P67" s="106" t="e">
        <f>IF(AND(O67="false",(ISNUMBER(MATCH(G67,'ECHA biocidal AS'!C:C,0)))),TRUE,FALSE)</f>
        <v>#N/A</v>
      </c>
      <c r="R67" s="106" t="b">
        <f>IF(ISNUMBER(MATCH(G67,'ECHA candidate SVHC'!D:D,0)),TRUE,FALSE)</f>
        <v>0</v>
      </c>
      <c r="T67" s="106" t="b">
        <f>IF(ISNUMBER(MATCH(G67,'EQS WFD'!D:D,0)),TRUE,FALSE)</f>
        <v>0</v>
      </c>
      <c r="U67" s="106" t="b">
        <f>IF(ISNUMBER(MATCH(G67,'ECHA POP'!D:D,0)),TRUE,FALSE)</f>
        <v>0</v>
      </c>
    </row>
    <row r="68" spans="4:21" ht="27" hidden="1" thickBot="1" x14ac:dyDescent="0.2">
      <c r="E68" s="156" t="s">
        <v>236</v>
      </c>
      <c r="F68" s="157" t="s">
        <v>237</v>
      </c>
      <c r="G68" s="156" t="s">
        <v>116</v>
      </c>
      <c r="H68" s="157"/>
      <c r="I68" s="151"/>
      <c r="J68" s="152"/>
      <c r="L68" s="156">
        <v>1.5</v>
      </c>
      <c r="M68" s="126" t="str">
        <f t="shared" si="0"/>
        <v>Not Found</v>
      </c>
      <c r="N68" s="97" t="b">
        <f t="shared" si="1"/>
        <v>0</v>
      </c>
      <c r="O68" s="97" t="e">
        <f>VLOOKUP(G68,'ECHA biocidal AS'!C64:H1531,6,FALSE)</f>
        <v>#N/A</v>
      </c>
      <c r="P68" s="106" t="e">
        <f>IF(AND(O68="false",(ISNUMBER(MATCH(G68,'ECHA biocidal AS'!C:C,0)))),TRUE,FALSE)</f>
        <v>#N/A</v>
      </c>
      <c r="R68" s="106" t="b">
        <f>IF(ISNUMBER(MATCH(G68,'ECHA candidate SVHC'!D:D,0)),TRUE,FALSE)</f>
        <v>0</v>
      </c>
      <c r="T68" s="106" t="b">
        <f>IF(ISNUMBER(MATCH(G68,'EQS WFD'!D:D,0)),TRUE,FALSE)</f>
        <v>0</v>
      </c>
      <c r="U68" s="106" t="b">
        <f>IF(ISNUMBER(MATCH(G68,'ECHA POP'!D:D,0)),TRUE,FALSE)</f>
        <v>0</v>
      </c>
    </row>
    <row r="69" spans="4:21" ht="27" hidden="1" thickBot="1" x14ac:dyDescent="0.2">
      <c r="E69" s="156" t="s">
        <v>238</v>
      </c>
      <c r="F69" s="157" t="s">
        <v>239</v>
      </c>
      <c r="G69" s="156" t="s">
        <v>121</v>
      </c>
      <c r="H69" s="157" t="s">
        <v>126</v>
      </c>
      <c r="I69" s="151"/>
      <c r="J69" s="152"/>
      <c r="L69" s="156">
        <v>0.25</v>
      </c>
      <c r="M69" s="126" t="str">
        <f t="shared" si="0"/>
        <v>Not Found</v>
      </c>
      <c r="N69" s="97" t="b">
        <f t="shared" si="1"/>
        <v>0</v>
      </c>
      <c r="O69" s="97" t="e">
        <f>VLOOKUP(G69,'ECHA biocidal AS'!C65:H1532,6,FALSE)</f>
        <v>#N/A</v>
      </c>
      <c r="P69" s="106" t="e">
        <f>IF(AND(O69="false",(ISNUMBER(MATCH(G69,'ECHA biocidal AS'!C:C,0)))),TRUE,FALSE)</f>
        <v>#N/A</v>
      </c>
      <c r="R69" s="106" t="b">
        <f>IF(ISNUMBER(MATCH(G69,'ECHA candidate SVHC'!D:D,0)),TRUE,FALSE)</f>
        <v>0</v>
      </c>
      <c r="T69" s="106" t="b">
        <f>IF(ISNUMBER(MATCH(G69,'EQS WFD'!D:D,0)),TRUE,FALSE)</f>
        <v>0</v>
      </c>
      <c r="U69" s="106" t="b">
        <f>IF(ISNUMBER(MATCH(G69,'ECHA POP'!D:D,0)),TRUE,FALSE)</f>
        <v>0</v>
      </c>
    </row>
    <row r="70" spans="4:21" ht="15" hidden="1" thickBot="1" x14ac:dyDescent="0.2">
      <c r="E70" s="156" t="s">
        <v>240</v>
      </c>
      <c r="F70" s="157" t="s">
        <v>127</v>
      </c>
      <c r="G70" s="156" t="s">
        <v>128</v>
      </c>
      <c r="H70" s="157" t="s">
        <v>129</v>
      </c>
      <c r="I70" s="151"/>
      <c r="J70" s="152"/>
      <c r="L70" s="156">
        <v>96.273840000000007</v>
      </c>
      <c r="M70" s="126" t="str">
        <f t="shared" si="0"/>
        <v>Not Found</v>
      </c>
      <c r="N70" s="97" t="b">
        <f t="shared" si="1"/>
        <v>0</v>
      </c>
      <c r="O70" s="97" t="e">
        <f>VLOOKUP(G70,'ECHA biocidal AS'!C66:H1533,6,FALSE)</f>
        <v>#N/A</v>
      </c>
      <c r="P70" s="106" t="e">
        <f>IF(AND(O70="false",(ISNUMBER(MATCH(G70,'ECHA biocidal AS'!C:C,0)))),TRUE,FALSE)</f>
        <v>#N/A</v>
      </c>
      <c r="R70" s="106" t="b">
        <f>IF(ISNUMBER(MATCH(G70,'ECHA candidate SVHC'!D:D,0)),TRUE,FALSE)</f>
        <v>0</v>
      </c>
      <c r="T70" s="106" t="b">
        <f>IF(ISNUMBER(MATCH(G70,'EQS WFD'!D:D,0)),TRUE,FALSE)</f>
        <v>0</v>
      </c>
      <c r="U70" s="106" t="b">
        <f>IF(ISNUMBER(MATCH(G70,'ECHA POP'!D:D,0)),TRUE,FALSE)</f>
        <v>0</v>
      </c>
    </row>
    <row r="71" spans="4:21" ht="85" thickBot="1" x14ac:dyDescent="0.2">
      <c r="D71" s="23" t="s">
        <v>245</v>
      </c>
      <c r="E71" s="154" t="s">
        <v>209</v>
      </c>
      <c r="F71" s="155" t="s">
        <v>210</v>
      </c>
      <c r="G71" s="154" t="s">
        <v>89</v>
      </c>
      <c r="H71" s="155" t="s">
        <v>211</v>
      </c>
      <c r="I71" s="151"/>
      <c r="J71" s="152"/>
      <c r="L71" s="154">
        <v>0.98958000000000002</v>
      </c>
      <c r="M71" s="126" t="b">
        <f t="shared" si="0"/>
        <v>1</v>
      </c>
      <c r="N71" s="97" t="b">
        <f t="shared" si="1"/>
        <v>0</v>
      </c>
      <c r="O71" s="97" t="str">
        <f>VLOOKUP(G71,'ECHA biocidal AS'!C67:H1534,6,FALSE)</f>
        <v>false</v>
      </c>
      <c r="P71" s="106" t="b">
        <f>IF(AND(O71="false",(ISNUMBER(MATCH(G71,'ECHA biocidal AS'!C:C,0)))),TRUE,FALSE)</f>
        <v>1</v>
      </c>
      <c r="R71" s="106" t="b">
        <f>IF(ISNUMBER(MATCH(G71,'ECHA candidate SVHC'!D:D,0)),TRUE,FALSE)</f>
        <v>0</v>
      </c>
      <c r="T71" s="106" t="b">
        <f>IF(ISNUMBER(MATCH(G71,'EQS WFD'!D:D,0)),TRUE,FALSE)</f>
        <v>0</v>
      </c>
      <c r="U71" s="106" t="b">
        <f>IF(ISNUMBER(MATCH(G71,'ECHA POP'!D:D,0)),TRUE,FALSE)</f>
        <v>0</v>
      </c>
    </row>
    <row r="72" spans="4:21" ht="27" thickBot="1" x14ac:dyDescent="0.2">
      <c r="E72" s="156" t="s">
        <v>212</v>
      </c>
      <c r="F72" s="157" t="s">
        <v>212</v>
      </c>
      <c r="G72" s="156" t="s">
        <v>213</v>
      </c>
      <c r="H72" s="157" t="s">
        <v>214</v>
      </c>
      <c r="I72" s="151"/>
      <c r="J72" s="152"/>
      <c r="L72" s="156">
        <v>0.32998</v>
      </c>
      <c r="M72" s="126" t="b">
        <f t="shared" ref="M72:M135" si="3">IF(COUNTIF(P72:W72,TRUE)&gt;0,TRUE,"Not Found")</f>
        <v>1</v>
      </c>
      <c r="N72" s="97" t="b">
        <f t="shared" ref="N72:N135" si="4">IF(AND((COUNTIF(I72,"*H4*")),(COUNTIF($E$7,"*H4*"))),TRUE,FALSE)</f>
        <v>0</v>
      </c>
      <c r="O72" s="97" t="str">
        <f>VLOOKUP(G72,'ECHA biocidal AS'!C68:H1535,6,FALSE)</f>
        <v>false</v>
      </c>
      <c r="P72" s="106" t="b">
        <f>IF(AND(O72="false",(ISNUMBER(MATCH(G72,'ECHA biocidal AS'!C:C,0)))),TRUE,FALSE)</f>
        <v>1</v>
      </c>
      <c r="R72" s="106" t="b">
        <f>IF(ISNUMBER(MATCH(G72,'ECHA candidate SVHC'!D:D,0)),TRUE,FALSE)</f>
        <v>0</v>
      </c>
      <c r="T72" s="106" t="b">
        <f>IF(ISNUMBER(MATCH(G72,'EQS WFD'!D:D,0)),TRUE,FALSE)</f>
        <v>0</v>
      </c>
      <c r="U72" s="106" t="b">
        <f>IF(ISNUMBER(MATCH(G72,'ECHA POP'!D:D,0)),TRUE,FALSE)</f>
        <v>0</v>
      </c>
    </row>
    <row r="73" spans="4:21" ht="15" hidden="1" thickBot="1" x14ac:dyDescent="0.2">
      <c r="E73" s="156" t="s">
        <v>215</v>
      </c>
      <c r="F73" s="157" t="s">
        <v>175</v>
      </c>
      <c r="G73" s="156" t="s">
        <v>118</v>
      </c>
      <c r="H73" s="157" t="s">
        <v>98</v>
      </c>
      <c r="I73" s="151"/>
      <c r="J73" s="152"/>
      <c r="L73" s="156">
        <v>1.1299999999999999E-3</v>
      </c>
      <c r="M73" s="126" t="str">
        <f t="shared" si="3"/>
        <v>Not Found</v>
      </c>
      <c r="N73" s="97" t="b">
        <f t="shared" si="4"/>
        <v>0</v>
      </c>
      <c r="O73" s="97" t="e">
        <f>VLOOKUP(G73,'ECHA biocidal AS'!C69:H1536,6,FALSE)</f>
        <v>#N/A</v>
      </c>
      <c r="P73" s="106" t="e">
        <f>IF(AND(O73="false",(ISNUMBER(MATCH(G73,'ECHA biocidal AS'!C:C,0)))),TRUE,FALSE)</f>
        <v>#N/A</v>
      </c>
      <c r="R73" s="106" t="b">
        <f>IF(ISNUMBER(MATCH(G73,'ECHA candidate SVHC'!D:D,0)),TRUE,FALSE)</f>
        <v>0</v>
      </c>
      <c r="T73" s="106" t="b">
        <f>IF(ISNUMBER(MATCH(G73,'EQS WFD'!D:D,0)),TRUE,FALSE)</f>
        <v>0</v>
      </c>
      <c r="U73" s="106" t="b">
        <f>IF(ISNUMBER(MATCH(G73,'ECHA POP'!D:D,0)),TRUE,FALSE)</f>
        <v>0</v>
      </c>
    </row>
    <row r="74" spans="4:21" ht="15" hidden="1" thickBot="1" x14ac:dyDescent="0.2">
      <c r="E74" s="156" t="s">
        <v>216</v>
      </c>
      <c r="F74" s="157" t="s">
        <v>216</v>
      </c>
      <c r="G74" s="156" t="s">
        <v>217</v>
      </c>
      <c r="H74" s="157" t="s">
        <v>101</v>
      </c>
      <c r="I74" s="151"/>
      <c r="J74" s="152"/>
      <c r="L74" s="156">
        <v>1.341E-2</v>
      </c>
      <c r="M74" s="126" t="str">
        <f t="shared" si="3"/>
        <v>Not Found</v>
      </c>
      <c r="N74" s="97" t="b">
        <f t="shared" si="4"/>
        <v>0</v>
      </c>
      <c r="O74" s="97" t="e">
        <f>VLOOKUP(G74,'ECHA biocidal AS'!C70:H1537,6,FALSE)</f>
        <v>#N/A</v>
      </c>
      <c r="P74" s="106" t="e">
        <f>IF(AND(O74="false",(ISNUMBER(MATCH(G74,'ECHA biocidal AS'!C:C,0)))),TRUE,FALSE)</f>
        <v>#N/A</v>
      </c>
      <c r="R74" s="106" t="b">
        <f>IF(ISNUMBER(MATCH(G74,'ECHA candidate SVHC'!D:D,0)),TRUE,FALSE)</f>
        <v>0</v>
      </c>
      <c r="T74" s="106" t="b">
        <f>IF(ISNUMBER(MATCH(G74,'EQS WFD'!D:D,0)),TRUE,FALSE)</f>
        <v>0</v>
      </c>
      <c r="U74" s="106" t="b">
        <f>IF(ISNUMBER(MATCH(G74,'ECHA POP'!D:D,0)),TRUE,FALSE)</f>
        <v>0</v>
      </c>
    </row>
    <row r="75" spans="4:21" ht="27" hidden="1" thickBot="1" x14ac:dyDescent="0.2">
      <c r="E75" s="156" t="s">
        <v>218</v>
      </c>
      <c r="F75" s="157" t="s">
        <v>219</v>
      </c>
      <c r="G75" s="156" t="s">
        <v>220</v>
      </c>
      <c r="H75" s="157" t="s">
        <v>103</v>
      </c>
      <c r="I75" s="151"/>
      <c r="J75" s="152"/>
      <c r="L75" s="156">
        <v>6.0899999999999999E-3</v>
      </c>
      <c r="M75" s="126" t="str">
        <f t="shared" si="3"/>
        <v>Not Found</v>
      </c>
      <c r="N75" s="97" t="b">
        <f t="shared" si="4"/>
        <v>0</v>
      </c>
      <c r="O75" s="97" t="e">
        <f>VLOOKUP(G75,'ECHA biocidal AS'!C71:H1538,6,FALSE)</f>
        <v>#N/A</v>
      </c>
      <c r="P75" s="106" t="e">
        <f>IF(AND(O75="false",(ISNUMBER(MATCH(G75,'ECHA biocidal AS'!C:C,0)))),TRUE,FALSE)</f>
        <v>#N/A</v>
      </c>
      <c r="R75" s="106" t="b">
        <f>IF(ISNUMBER(MATCH(G75,'ECHA candidate SVHC'!D:D,0)),TRUE,FALSE)</f>
        <v>0</v>
      </c>
      <c r="T75" s="106" t="b">
        <f>IF(ISNUMBER(MATCH(G75,'EQS WFD'!D:D,0)),TRUE,FALSE)</f>
        <v>0</v>
      </c>
      <c r="U75" s="106" t="b">
        <f>IF(ISNUMBER(MATCH(G75,'ECHA POP'!D:D,0)),TRUE,FALSE)</f>
        <v>0</v>
      </c>
    </row>
    <row r="76" spans="4:21" ht="27" hidden="1" thickBot="1" x14ac:dyDescent="0.2">
      <c r="E76" s="156" t="s">
        <v>221</v>
      </c>
      <c r="F76" s="157" t="s">
        <v>222</v>
      </c>
      <c r="G76" s="156" t="s">
        <v>223</v>
      </c>
      <c r="H76" s="157"/>
      <c r="I76" s="151"/>
      <c r="J76" s="152"/>
      <c r="L76" s="156">
        <v>0.02</v>
      </c>
      <c r="M76" s="126" t="str">
        <f t="shared" si="3"/>
        <v>Not Found</v>
      </c>
      <c r="N76" s="97" t="b">
        <f t="shared" si="4"/>
        <v>0</v>
      </c>
      <c r="O76" s="97" t="e">
        <f>VLOOKUP(G76,'ECHA biocidal AS'!C72:H1539,6,FALSE)</f>
        <v>#N/A</v>
      </c>
      <c r="P76" s="106" t="e">
        <f>IF(AND(O76="false",(ISNUMBER(MATCH(G76,'ECHA biocidal AS'!C:C,0)))),TRUE,FALSE)</f>
        <v>#N/A</v>
      </c>
      <c r="R76" s="106" t="b">
        <f>IF(ISNUMBER(MATCH(G76,'ECHA candidate SVHC'!D:D,0)),TRUE,FALSE)</f>
        <v>0</v>
      </c>
      <c r="T76" s="106" t="b">
        <f>IF(ISNUMBER(MATCH(G76,'EQS WFD'!D:D,0)),TRUE,FALSE)</f>
        <v>0</v>
      </c>
      <c r="U76" s="106" t="b">
        <f>IF(ISNUMBER(MATCH(G76,'ECHA POP'!D:D,0)),TRUE,FALSE)</f>
        <v>0</v>
      </c>
    </row>
    <row r="77" spans="4:21" ht="15" hidden="1" thickBot="1" x14ac:dyDescent="0.2">
      <c r="E77" s="156" t="s">
        <v>224</v>
      </c>
      <c r="F77" s="157" t="s">
        <v>225</v>
      </c>
      <c r="G77" s="156" t="s">
        <v>100</v>
      </c>
      <c r="H77" s="157" t="s">
        <v>109</v>
      </c>
      <c r="I77" s="151"/>
      <c r="J77" s="152"/>
      <c r="L77" s="156">
        <v>9.4289999999999999E-2</v>
      </c>
      <c r="M77" s="126" t="str">
        <f t="shared" si="3"/>
        <v>Not Found</v>
      </c>
      <c r="N77" s="97" t="b">
        <f t="shared" si="4"/>
        <v>0</v>
      </c>
      <c r="O77" s="97" t="e">
        <f>VLOOKUP(G77,'ECHA biocidal AS'!C73:H1540,6,FALSE)</f>
        <v>#N/A</v>
      </c>
      <c r="P77" s="106" t="e">
        <f>IF(AND(O77="false",(ISNUMBER(MATCH(G77,'ECHA biocidal AS'!C:C,0)))),TRUE,FALSE)</f>
        <v>#N/A</v>
      </c>
      <c r="R77" s="106" t="b">
        <f>IF(ISNUMBER(MATCH(G77,'ECHA candidate SVHC'!D:D,0)),TRUE,FALSE)</f>
        <v>0</v>
      </c>
      <c r="T77" s="106" t="b">
        <f>IF(ISNUMBER(MATCH(G77,'EQS WFD'!D:D,0)),TRUE,FALSE)</f>
        <v>0</v>
      </c>
      <c r="U77" s="106" t="b">
        <f>IF(ISNUMBER(MATCH(G77,'ECHA POP'!D:D,0)),TRUE,FALSE)</f>
        <v>0</v>
      </c>
    </row>
    <row r="78" spans="4:21" ht="15" hidden="1" thickBot="1" x14ac:dyDescent="0.2">
      <c r="E78" s="156" t="s">
        <v>226</v>
      </c>
      <c r="F78" s="157" t="s">
        <v>226</v>
      </c>
      <c r="G78" s="156" t="s">
        <v>227</v>
      </c>
      <c r="H78" s="157" t="s">
        <v>112</v>
      </c>
      <c r="I78" s="151"/>
      <c r="J78" s="152"/>
      <c r="L78" s="156">
        <v>6.7030000000000006E-2</v>
      </c>
      <c r="M78" s="126" t="str">
        <f t="shared" si="3"/>
        <v>Not Found</v>
      </c>
      <c r="N78" s="97" t="b">
        <f t="shared" si="4"/>
        <v>0</v>
      </c>
      <c r="O78" s="97" t="e">
        <f>VLOOKUP(G78,'ECHA biocidal AS'!C74:H1541,6,FALSE)</f>
        <v>#N/A</v>
      </c>
      <c r="P78" s="106" t="e">
        <f>IF(AND(O78="false",(ISNUMBER(MATCH(G78,'ECHA biocidal AS'!C:C,0)))),TRUE,FALSE)</f>
        <v>#N/A</v>
      </c>
      <c r="R78" s="106" t="b">
        <f>IF(ISNUMBER(MATCH(G78,'ECHA candidate SVHC'!D:D,0)),TRUE,FALSE)</f>
        <v>0</v>
      </c>
      <c r="T78" s="106" t="b">
        <f>IF(ISNUMBER(MATCH(G78,'EQS WFD'!D:D,0)),TRUE,FALSE)</f>
        <v>0</v>
      </c>
      <c r="U78" s="106" t="b">
        <f>IF(ISNUMBER(MATCH(G78,'ECHA POP'!D:D,0)),TRUE,FALSE)</f>
        <v>0</v>
      </c>
    </row>
    <row r="79" spans="4:21" ht="15" hidden="1" thickBot="1" x14ac:dyDescent="0.2">
      <c r="E79" s="156" t="s">
        <v>228</v>
      </c>
      <c r="F79" s="157" t="s">
        <v>229</v>
      </c>
      <c r="G79" s="156" t="s">
        <v>230</v>
      </c>
      <c r="H79" s="157"/>
      <c r="I79" s="151"/>
      <c r="J79" s="152"/>
      <c r="L79" s="156">
        <v>1.355E-2</v>
      </c>
      <c r="M79" s="126" t="str">
        <f t="shared" si="3"/>
        <v>Not Found</v>
      </c>
      <c r="N79" s="97" t="b">
        <f t="shared" si="4"/>
        <v>0</v>
      </c>
      <c r="O79" s="97" t="e">
        <f>VLOOKUP(G79,'ECHA biocidal AS'!C75:H1542,6,FALSE)</f>
        <v>#N/A</v>
      </c>
      <c r="P79" s="106" t="e">
        <f>IF(AND(O79="false",(ISNUMBER(MATCH(G79,'ECHA biocidal AS'!C:C,0)))),TRUE,FALSE)</f>
        <v>#N/A</v>
      </c>
      <c r="R79" s="106" t="b">
        <f>IF(ISNUMBER(MATCH(G79,'ECHA candidate SVHC'!D:D,0)),TRUE,FALSE)</f>
        <v>0</v>
      </c>
      <c r="T79" s="106" t="b">
        <f>IF(ISNUMBER(MATCH(G79,'EQS WFD'!D:D,0)),TRUE,FALSE)</f>
        <v>0</v>
      </c>
      <c r="U79" s="106" t="b">
        <f>IF(ISNUMBER(MATCH(G79,'ECHA POP'!D:D,0)),TRUE,FALSE)</f>
        <v>0</v>
      </c>
    </row>
    <row r="80" spans="4:21" ht="15" hidden="1" thickBot="1" x14ac:dyDescent="0.2">
      <c r="E80" s="156"/>
      <c r="F80" s="161" t="s">
        <v>246</v>
      </c>
      <c r="G80" s="156"/>
      <c r="H80" s="157"/>
      <c r="I80" s="151"/>
      <c r="J80" s="153"/>
      <c r="L80" s="156">
        <v>0.27100000000000002</v>
      </c>
      <c r="M80" s="126" t="str">
        <f t="shared" si="3"/>
        <v>Not Found</v>
      </c>
      <c r="N80" s="97" t="b">
        <f t="shared" si="4"/>
        <v>0</v>
      </c>
      <c r="O80" s="97" t="e">
        <f>VLOOKUP(G80,'ECHA biocidal AS'!C76:H1543,6,FALSE)</f>
        <v>#N/A</v>
      </c>
      <c r="P80" s="106" t="e">
        <f>IF(AND(O80="false",(ISNUMBER(MATCH(G80,'ECHA biocidal AS'!C:C,0)))),TRUE,FALSE)</f>
        <v>#N/A</v>
      </c>
      <c r="R80" s="106" t="b">
        <f>IF(ISNUMBER(MATCH(G80,'ECHA candidate SVHC'!D:D,0)),TRUE,FALSE)</f>
        <v>0</v>
      </c>
      <c r="T80" s="106" t="b">
        <f>IF(ISNUMBER(MATCH(G80,'EQS WFD'!D:D,0)),TRUE,FALSE)</f>
        <v>0</v>
      </c>
      <c r="U80" s="106" t="b">
        <f>IF(ISNUMBER(MATCH(G80,'ECHA POP'!D:D,0)),TRUE,FALSE)</f>
        <v>0</v>
      </c>
    </row>
    <row r="81" spans="4:21" ht="27" hidden="1" thickBot="1" x14ac:dyDescent="0.2">
      <c r="E81" s="156" t="s">
        <v>232</v>
      </c>
      <c r="F81" s="157" t="s">
        <v>233</v>
      </c>
      <c r="G81" s="156" t="s">
        <v>114</v>
      </c>
      <c r="H81" s="157" t="s">
        <v>119</v>
      </c>
      <c r="I81" s="151"/>
      <c r="J81" s="152"/>
      <c r="L81" s="156">
        <v>0.2</v>
      </c>
      <c r="M81" s="126" t="str">
        <f t="shared" si="3"/>
        <v>Not Found</v>
      </c>
      <c r="N81" s="97" t="b">
        <f t="shared" si="4"/>
        <v>0</v>
      </c>
      <c r="O81" s="97" t="e">
        <f>VLOOKUP(G81,'ECHA biocidal AS'!C77:H1544,6,FALSE)</f>
        <v>#N/A</v>
      </c>
      <c r="P81" s="106" t="e">
        <f>IF(AND(O81="false",(ISNUMBER(MATCH(G81,'ECHA biocidal AS'!C:C,0)))),TRUE,FALSE)</f>
        <v>#N/A</v>
      </c>
      <c r="R81" s="106" t="b">
        <f>IF(ISNUMBER(MATCH(G81,'ECHA candidate SVHC'!D:D,0)),TRUE,FALSE)</f>
        <v>0</v>
      </c>
      <c r="T81" s="106" t="b">
        <f>IF(ISNUMBER(MATCH(G81,'EQS WFD'!D:D,0)),TRUE,FALSE)</f>
        <v>0</v>
      </c>
      <c r="U81" s="106" t="b">
        <f>IF(ISNUMBER(MATCH(G81,'ECHA POP'!D:D,0)),TRUE,FALSE)</f>
        <v>0</v>
      </c>
    </row>
    <row r="82" spans="4:21" ht="27" hidden="1" thickBot="1" x14ac:dyDescent="0.2">
      <c r="E82" s="156" t="s">
        <v>234</v>
      </c>
      <c r="F82" s="157" t="s">
        <v>235</v>
      </c>
      <c r="G82" s="156" t="s">
        <v>106</v>
      </c>
      <c r="H82" s="157"/>
      <c r="I82" s="151"/>
      <c r="J82" s="152"/>
      <c r="L82" s="156">
        <v>0.08</v>
      </c>
      <c r="M82" s="126" t="str">
        <f t="shared" si="3"/>
        <v>Not Found</v>
      </c>
      <c r="N82" s="97" t="b">
        <f t="shared" si="4"/>
        <v>0</v>
      </c>
      <c r="O82" s="97" t="e">
        <f>VLOOKUP(G82,'ECHA biocidal AS'!C78:H1545,6,FALSE)</f>
        <v>#N/A</v>
      </c>
      <c r="P82" s="106" t="e">
        <f>IF(AND(O82="false",(ISNUMBER(MATCH(G82,'ECHA biocidal AS'!C:C,0)))),TRUE,FALSE)</f>
        <v>#N/A</v>
      </c>
      <c r="R82" s="106" t="b">
        <f>IF(ISNUMBER(MATCH(G82,'ECHA candidate SVHC'!D:D,0)),TRUE,FALSE)</f>
        <v>0</v>
      </c>
      <c r="T82" s="106" t="b">
        <f>IF(ISNUMBER(MATCH(G82,'EQS WFD'!D:D,0)),TRUE,FALSE)</f>
        <v>0</v>
      </c>
      <c r="U82" s="106" t="b">
        <f>IF(ISNUMBER(MATCH(G82,'ECHA POP'!D:D,0)),TRUE,FALSE)</f>
        <v>0</v>
      </c>
    </row>
    <row r="83" spans="4:21" ht="27" hidden="1" thickBot="1" x14ac:dyDescent="0.2">
      <c r="E83" s="156" t="s">
        <v>236</v>
      </c>
      <c r="F83" s="157" t="s">
        <v>237</v>
      </c>
      <c r="G83" s="156" t="s">
        <v>116</v>
      </c>
      <c r="H83" s="157"/>
      <c r="I83" s="151"/>
      <c r="J83" s="152"/>
      <c r="L83" s="156">
        <v>1.5</v>
      </c>
      <c r="M83" s="126" t="str">
        <f t="shared" si="3"/>
        <v>Not Found</v>
      </c>
      <c r="N83" s="97" t="b">
        <f t="shared" si="4"/>
        <v>0</v>
      </c>
      <c r="O83" s="97" t="e">
        <f>VLOOKUP(G83,'ECHA biocidal AS'!C79:H1546,6,FALSE)</f>
        <v>#N/A</v>
      </c>
      <c r="P83" s="106" t="e">
        <f>IF(AND(O83="false",(ISNUMBER(MATCH(G83,'ECHA biocidal AS'!C:C,0)))),TRUE,FALSE)</f>
        <v>#N/A</v>
      </c>
      <c r="R83" s="106" t="b">
        <f>IF(ISNUMBER(MATCH(G83,'ECHA candidate SVHC'!D:D,0)),TRUE,FALSE)</f>
        <v>0</v>
      </c>
      <c r="T83" s="106" t="b">
        <f>IF(ISNUMBER(MATCH(G83,'EQS WFD'!D:D,0)),TRUE,FALSE)</f>
        <v>0</v>
      </c>
      <c r="U83" s="106" t="b">
        <f>IF(ISNUMBER(MATCH(G83,'ECHA POP'!D:D,0)),TRUE,FALSE)</f>
        <v>0</v>
      </c>
    </row>
    <row r="84" spans="4:21" ht="27" hidden="1" thickBot="1" x14ac:dyDescent="0.2">
      <c r="E84" s="156" t="s">
        <v>238</v>
      </c>
      <c r="F84" s="157" t="s">
        <v>239</v>
      </c>
      <c r="G84" s="156" t="s">
        <v>121</v>
      </c>
      <c r="H84" s="157" t="s">
        <v>126</v>
      </c>
      <c r="I84" s="151"/>
      <c r="J84" s="152"/>
      <c r="L84" s="156">
        <v>0.25</v>
      </c>
      <c r="M84" s="126" t="str">
        <f t="shared" si="3"/>
        <v>Not Found</v>
      </c>
      <c r="N84" s="97" t="b">
        <f t="shared" si="4"/>
        <v>0</v>
      </c>
      <c r="O84" s="97" t="e">
        <f>VLOOKUP(G84,'ECHA biocidal AS'!C80:H1547,6,FALSE)</f>
        <v>#N/A</v>
      </c>
      <c r="P84" s="106" t="e">
        <f>IF(AND(O84="false",(ISNUMBER(MATCH(G84,'ECHA biocidal AS'!C:C,0)))),TRUE,FALSE)</f>
        <v>#N/A</v>
      </c>
      <c r="R84" s="106" t="b">
        <f>IF(ISNUMBER(MATCH(G84,'ECHA candidate SVHC'!D:D,0)),TRUE,FALSE)</f>
        <v>0</v>
      </c>
      <c r="T84" s="106" t="b">
        <f>IF(ISNUMBER(MATCH(G84,'EQS WFD'!D:D,0)),TRUE,FALSE)</f>
        <v>0</v>
      </c>
      <c r="U84" s="106" t="b">
        <f>IF(ISNUMBER(MATCH(G84,'ECHA POP'!D:D,0)),TRUE,FALSE)</f>
        <v>0</v>
      </c>
    </row>
    <row r="85" spans="4:21" ht="15" hidden="1" thickBot="1" x14ac:dyDescent="0.2">
      <c r="E85" s="156" t="s">
        <v>240</v>
      </c>
      <c r="F85" s="157" t="s">
        <v>127</v>
      </c>
      <c r="G85" s="156" t="s">
        <v>128</v>
      </c>
      <c r="H85" s="157" t="s">
        <v>129</v>
      </c>
      <c r="I85" s="151"/>
      <c r="J85" s="152"/>
      <c r="L85" s="156">
        <v>96.163839999999993</v>
      </c>
      <c r="M85" s="126" t="str">
        <f t="shared" si="3"/>
        <v>Not Found</v>
      </c>
      <c r="N85" s="97" t="b">
        <f t="shared" si="4"/>
        <v>0</v>
      </c>
      <c r="O85" s="97" t="e">
        <f>VLOOKUP(G85,'ECHA biocidal AS'!C81:H1548,6,FALSE)</f>
        <v>#N/A</v>
      </c>
      <c r="P85" s="106" t="e">
        <f>IF(AND(O85="false",(ISNUMBER(MATCH(G85,'ECHA biocidal AS'!C:C,0)))),TRUE,FALSE)</f>
        <v>#N/A</v>
      </c>
      <c r="R85" s="106" t="b">
        <f>IF(ISNUMBER(MATCH(G85,'ECHA candidate SVHC'!D:D,0)),TRUE,FALSE)</f>
        <v>0</v>
      </c>
      <c r="T85" s="106" t="b">
        <f>IF(ISNUMBER(MATCH(G85,'EQS WFD'!D:D,0)),TRUE,FALSE)</f>
        <v>0</v>
      </c>
      <c r="U85" s="106" t="b">
        <f>IF(ISNUMBER(MATCH(G85,'ECHA POP'!D:D,0)),TRUE,FALSE)</f>
        <v>0</v>
      </c>
    </row>
    <row r="86" spans="4:21" ht="85" thickBot="1" x14ac:dyDescent="0.2">
      <c r="D86" s="23" t="s">
        <v>247</v>
      </c>
      <c r="E86" s="154" t="s">
        <v>209</v>
      </c>
      <c r="F86" s="155" t="s">
        <v>210</v>
      </c>
      <c r="G86" s="154" t="s">
        <v>89</v>
      </c>
      <c r="H86" s="155" t="s">
        <v>211</v>
      </c>
      <c r="I86" s="151"/>
      <c r="J86" s="152"/>
      <c r="L86" s="154">
        <v>0.98958000000000002</v>
      </c>
      <c r="M86" s="126" t="b">
        <f t="shared" si="3"/>
        <v>1</v>
      </c>
      <c r="N86" s="97" t="b">
        <f t="shared" si="4"/>
        <v>0</v>
      </c>
      <c r="O86" s="97" t="str">
        <f>VLOOKUP(G86,'ECHA biocidal AS'!C82:H1549,6,FALSE)</f>
        <v>false</v>
      </c>
      <c r="P86" s="106" t="b">
        <f>IF(AND(O86="false",(ISNUMBER(MATCH(G86,'ECHA biocidal AS'!C:C,0)))),TRUE,FALSE)</f>
        <v>1</v>
      </c>
      <c r="R86" s="106" t="b">
        <f>IF(ISNUMBER(MATCH(G86,'ECHA candidate SVHC'!D:D,0)),TRUE,FALSE)</f>
        <v>0</v>
      </c>
      <c r="T86" s="106" t="b">
        <f>IF(ISNUMBER(MATCH(G86,'EQS WFD'!D:D,0)),TRUE,FALSE)</f>
        <v>0</v>
      </c>
      <c r="U86" s="106" t="b">
        <f>IF(ISNUMBER(MATCH(G86,'ECHA POP'!D:D,0)),TRUE,FALSE)</f>
        <v>0</v>
      </c>
    </row>
    <row r="87" spans="4:21" ht="27" thickBot="1" x14ac:dyDescent="0.2">
      <c r="E87" s="156" t="s">
        <v>212</v>
      </c>
      <c r="F87" s="157" t="s">
        <v>212</v>
      </c>
      <c r="G87" s="156" t="s">
        <v>213</v>
      </c>
      <c r="H87" s="157" t="s">
        <v>214</v>
      </c>
      <c r="I87" s="151"/>
      <c r="J87" s="152"/>
      <c r="L87" s="156">
        <v>0.32998</v>
      </c>
      <c r="M87" s="126" t="b">
        <f t="shared" si="3"/>
        <v>1</v>
      </c>
      <c r="N87" s="97" t="b">
        <f t="shared" si="4"/>
        <v>0</v>
      </c>
      <c r="O87" s="97" t="str">
        <f>VLOOKUP(G87,'ECHA biocidal AS'!C83:H1550,6,FALSE)</f>
        <v>false</v>
      </c>
      <c r="P87" s="106" t="b">
        <f>IF(AND(O87="false",(ISNUMBER(MATCH(G87,'ECHA biocidal AS'!C:C,0)))),TRUE,FALSE)</f>
        <v>1</v>
      </c>
      <c r="R87" s="106" t="b">
        <f>IF(ISNUMBER(MATCH(G87,'ECHA candidate SVHC'!D:D,0)),TRUE,FALSE)</f>
        <v>0</v>
      </c>
      <c r="T87" s="106" t="b">
        <f>IF(ISNUMBER(MATCH(G87,'EQS WFD'!D:D,0)),TRUE,FALSE)</f>
        <v>0</v>
      </c>
      <c r="U87" s="106" t="b">
        <f>IF(ISNUMBER(MATCH(G87,'ECHA POP'!D:D,0)),TRUE,FALSE)</f>
        <v>0</v>
      </c>
    </row>
    <row r="88" spans="4:21" ht="27" hidden="1" thickBot="1" x14ac:dyDescent="0.2">
      <c r="E88" s="156" t="s">
        <v>218</v>
      </c>
      <c r="F88" s="157" t="s">
        <v>219</v>
      </c>
      <c r="G88" s="156" t="s">
        <v>220</v>
      </c>
      <c r="H88" s="157" t="s">
        <v>103</v>
      </c>
      <c r="I88" s="151"/>
      <c r="J88" s="152"/>
      <c r="L88" s="156">
        <v>6.0899999999999999E-3</v>
      </c>
      <c r="M88" s="126" t="str">
        <f t="shared" si="3"/>
        <v>Not Found</v>
      </c>
      <c r="N88" s="97" t="b">
        <f t="shared" si="4"/>
        <v>0</v>
      </c>
      <c r="O88" s="97" t="e">
        <f>VLOOKUP(G88,'ECHA biocidal AS'!C84:H1551,6,FALSE)</f>
        <v>#N/A</v>
      </c>
      <c r="P88" s="106" t="e">
        <f>IF(AND(O88="false",(ISNUMBER(MATCH(G88,'ECHA biocidal AS'!C:C,0)))),TRUE,FALSE)</f>
        <v>#N/A</v>
      </c>
      <c r="R88" s="106" t="b">
        <f>IF(ISNUMBER(MATCH(G88,'ECHA candidate SVHC'!D:D,0)),TRUE,FALSE)</f>
        <v>0</v>
      </c>
      <c r="T88" s="106" t="b">
        <f>IF(ISNUMBER(MATCH(G88,'EQS WFD'!D:D,0)),TRUE,FALSE)</f>
        <v>0</v>
      </c>
      <c r="U88" s="106" t="b">
        <f>IF(ISNUMBER(MATCH(G88,'ECHA POP'!D:D,0)),TRUE,FALSE)</f>
        <v>0</v>
      </c>
    </row>
    <row r="89" spans="4:21" ht="15" hidden="1" thickBot="1" x14ac:dyDescent="0.2">
      <c r="E89" s="156" t="s">
        <v>216</v>
      </c>
      <c r="F89" s="157" t="s">
        <v>216</v>
      </c>
      <c r="G89" s="156" t="s">
        <v>217</v>
      </c>
      <c r="H89" s="157" t="s">
        <v>101</v>
      </c>
      <c r="I89" s="151"/>
      <c r="J89" s="152"/>
      <c r="L89" s="156">
        <v>1.341E-2</v>
      </c>
      <c r="M89" s="126" t="str">
        <f t="shared" si="3"/>
        <v>Not Found</v>
      </c>
      <c r="N89" s="97" t="b">
        <f t="shared" si="4"/>
        <v>0</v>
      </c>
      <c r="O89" s="97" t="e">
        <f>VLOOKUP(G89,'ECHA biocidal AS'!C85:H1552,6,FALSE)</f>
        <v>#N/A</v>
      </c>
      <c r="P89" s="106" t="e">
        <f>IF(AND(O89="false",(ISNUMBER(MATCH(G89,'ECHA biocidal AS'!C:C,0)))),TRUE,FALSE)</f>
        <v>#N/A</v>
      </c>
      <c r="R89" s="106" t="b">
        <f>IF(ISNUMBER(MATCH(G89,'ECHA candidate SVHC'!D:D,0)),TRUE,FALSE)</f>
        <v>0</v>
      </c>
      <c r="T89" s="106" t="b">
        <f>IF(ISNUMBER(MATCH(G89,'EQS WFD'!D:D,0)),TRUE,FALSE)</f>
        <v>0</v>
      </c>
      <c r="U89" s="106" t="b">
        <f>IF(ISNUMBER(MATCH(G89,'ECHA POP'!D:D,0)),TRUE,FALSE)</f>
        <v>0</v>
      </c>
    </row>
    <row r="90" spans="4:21" ht="27" hidden="1" thickBot="1" x14ac:dyDescent="0.2">
      <c r="E90" s="156" t="s">
        <v>221</v>
      </c>
      <c r="F90" s="157" t="s">
        <v>222</v>
      </c>
      <c r="G90" s="156" t="s">
        <v>223</v>
      </c>
      <c r="H90" s="157"/>
      <c r="I90" s="151"/>
      <c r="J90" s="152"/>
      <c r="L90" s="156">
        <v>0.02</v>
      </c>
      <c r="M90" s="126" t="str">
        <f t="shared" si="3"/>
        <v>Not Found</v>
      </c>
      <c r="N90" s="97" t="b">
        <f t="shared" si="4"/>
        <v>0</v>
      </c>
      <c r="O90" s="97" t="e">
        <f>VLOOKUP(G90,'ECHA biocidal AS'!C86:H1553,6,FALSE)</f>
        <v>#N/A</v>
      </c>
      <c r="P90" s="106" t="e">
        <f>IF(AND(O90="false",(ISNUMBER(MATCH(G90,'ECHA biocidal AS'!C:C,0)))),TRUE,FALSE)</f>
        <v>#N/A</v>
      </c>
      <c r="R90" s="106" t="b">
        <f>IF(ISNUMBER(MATCH(G90,'ECHA candidate SVHC'!D:D,0)),TRUE,FALSE)</f>
        <v>0</v>
      </c>
      <c r="T90" s="106" t="b">
        <f>IF(ISNUMBER(MATCH(G90,'EQS WFD'!D:D,0)),TRUE,FALSE)</f>
        <v>0</v>
      </c>
      <c r="U90" s="106" t="b">
        <f>IF(ISNUMBER(MATCH(G90,'ECHA POP'!D:D,0)),TRUE,FALSE)</f>
        <v>0</v>
      </c>
    </row>
    <row r="91" spans="4:21" ht="15" hidden="1" thickBot="1" x14ac:dyDescent="0.2">
      <c r="E91" s="156" t="s">
        <v>224</v>
      </c>
      <c r="F91" s="157" t="s">
        <v>225</v>
      </c>
      <c r="G91" s="156" t="s">
        <v>100</v>
      </c>
      <c r="H91" s="157" t="s">
        <v>109</v>
      </c>
      <c r="I91" s="151"/>
      <c r="J91" s="152"/>
      <c r="L91" s="156">
        <v>9.4289999999999999E-2</v>
      </c>
      <c r="M91" s="126" t="str">
        <f t="shared" si="3"/>
        <v>Not Found</v>
      </c>
      <c r="N91" s="97" t="b">
        <f t="shared" si="4"/>
        <v>0</v>
      </c>
      <c r="O91" s="97" t="e">
        <f>VLOOKUP(G91,'ECHA biocidal AS'!C87:H1554,6,FALSE)</f>
        <v>#N/A</v>
      </c>
      <c r="P91" s="106" t="e">
        <f>IF(AND(O91="false",(ISNUMBER(MATCH(G91,'ECHA biocidal AS'!C:C,0)))),TRUE,FALSE)</f>
        <v>#N/A</v>
      </c>
      <c r="R91" s="106" t="b">
        <f>IF(ISNUMBER(MATCH(G91,'ECHA candidate SVHC'!D:D,0)),TRUE,FALSE)</f>
        <v>0</v>
      </c>
      <c r="T91" s="106" t="b">
        <f>IF(ISNUMBER(MATCH(G91,'EQS WFD'!D:D,0)),TRUE,FALSE)</f>
        <v>0</v>
      </c>
      <c r="U91" s="106" t="b">
        <f>IF(ISNUMBER(MATCH(G91,'ECHA POP'!D:D,0)),TRUE,FALSE)</f>
        <v>0</v>
      </c>
    </row>
    <row r="92" spans="4:21" ht="15" hidden="1" thickBot="1" x14ac:dyDescent="0.2">
      <c r="E92" s="156" t="s">
        <v>228</v>
      </c>
      <c r="F92" s="157" t="s">
        <v>229</v>
      </c>
      <c r="G92" s="156" t="s">
        <v>230</v>
      </c>
      <c r="H92" s="157"/>
      <c r="I92" s="151"/>
      <c r="J92" s="152"/>
      <c r="L92" s="156">
        <v>1.355E-2</v>
      </c>
      <c r="M92" s="126" t="str">
        <f t="shared" si="3"/>
        <v>Not Found</v>
      </c>
      <c r="N92" s="97" t="b">
        <f t="shared" si="4"/>
        <v>0</v>
      </c>
      <c r="O92" s="97" t="e">
        <f>VLOOKUP(G92,'ECHA biocidal AS'!C88:H1555,6,FALSE)</f>
        <v>#N/A</v>
      </c>
      <c r="P92" s="106" t="e">
        <f>IF(AND(O92="false",(ISNUMBER(MATCH(G92,'ECHA biocidal AS'!C:C,0)))),TRUE,FALSE)</f>
        <v>#N/A</v>
      </c>
      <c r="R92" s="106" t="b">
        <f>IF(ISNUMBER(MATCH(G92,'ECHA candidate SVHC'!D:D,0)),TRUE,FALSE)</f>
        <v>0</v>
      </c>
      <c r="T92" s="106" t="b">
        <f>IF(ISNUMBER(MATCH(G92,'EQS WFD'!D:D,0)),TRUE,FALSE)</f>
        <v>0</v>
      </c>
      <c r="U92" s="106" t="b">
        <f>IF(ISNUMBER(MATCH(G92,'ECHA POP'!D:D,0)),TRUE,FALSE)</f>
        <v>0</v>
      </c>
    </row>
    <row r="93" spans="4:21" ht="15" hidden="1" thickBot="1" x14ac:dyDescent="0.2">
      <c r="E93" s="156" t="s">
        <v>226</v>
      </c>
      <c r="F93" s="157" t="s">
        <v>226</v>
      </c>
      <c r="G93" s="156" t="s">
        <v>227</v>
      </c>
      <c r="H93" s="157" t="s">
        <v>112</v>
      </c>
      <c r="I93" s="151"/>
      <c r="J93" s="152"/>
      <c r="L93" s="156">
        <v>7.4569999999999997E-2</v>
      </c>
      <c r="M93" s="126" t="str">
        <f t="shared" si="3"/>
        <v>Not Found</v>
      </c>
      <c r="N93" s="97" t="b">
        <f t="shared" si="4"/>
        <v>0</v>
      </c>
      <c r="O93" s="97" t="e">
        <f>VLOOKUP(G93,'ECHA biocidal AS'!C89:H1556,6,FALSE)</f>
        <v>#N/A</v>
      </c>
      <c r="P93" s="106" t="e">
        <f>IF(AND(O93="false",(ISNUMBER(MATCH(G93,'ECHA biocidal AS'!C:C,0)))),TRUE,FALSE)</f>
        <v>#N/A</v>
      </c>
      <c r="R93" s="106" t="b">
        <f>IF(ISNUMBER(MATCH(G93,'ECHA candidate SVHC'!D:D,0)),TRUE,FALSE)</f>
        <v>0</v>
      </c>
      <c r="T93" s="106" t="b">
        <f>IF(ISNUMBER(MATCH(G93,'EQS WFD'!D:D,0)),TRUE,FALSE)</f>
        <v>0</v>
      </c>
      <c r="U93" s="106" t="b">
        <f>IF(ISNUMBER(MATCH(G93,'ECHA POP'!D:D,0)),TRUE,FALSE)</f>
        <v>0</v>
      </c>
    </row>
    <row r="94" spans="4:21" ht="15" hidden="1" thickBot="1" x14ac:dyDescent="0.2">
      <c r="E94" s="156"/>
      <c r="F94" s="161" t="s">
        <v>248</v>
      </c>
      <c r="G94" s="156"/>
      <c r="H94" s="157"/>
      <c r="I94" s="151"/>
      <c r="J94" s="152"/>
      <c r="L94" s="156">
        <v>1.6E-2</v>
      </c>
      <c r="M94" s="126" t="str">
        <f t="shared" si="3"/>
        <v>Not Found</v>
      </c>
      <c r="N94" s="97" t="b">
        <f t="shared" si="4"/>
        <v>0</v>
      </c>
      <c r="O94" s="97" t="e">
        <f>VLOOKUP(G94,'ECHA biocidal AS'!C90:H1557,6,FALSE)</f>
        <v>#N/A</v>
      </c>
      <c r="P94" s="106" t="e">
        <f>IF(AND(O94="false",(ISNUMBER(MATCH(G94,'ECHA biocidal AS'!C:C,0)))),TRUE,FALSE)</f>
        <v>#N/A</v>
      </c>
      <c r="R94" s="106" t="b">
        <f>IF(ISNUMBER(MATCH(G94,'ECHA candidate SVHC'!D:D,0)),TRUE,FALSE)</f>
        <v>0</v>
      </c>
      <c r="T94" s="106" t="b">
        <f>IF(ISNUMBER(MATCH(G94,'EQS WFD'!D:D,0)),TRUE,FALSE)</f>
        <v>0</v>
      </c>
      <c r="U94" s="106" t="b">
        <f>IF(ISNUMBER(MATCH(G94,'ECHA POP'!D:D,0)),TRUE,FALSE)</f>
        <v>0</v>
      </c>
    </row>
    <row r="95" spans="4:21" ht="15" hidden="1" thickBot="1" x14ac:dyDescent="0.2">
      <c r="E95" s="156"/>
      <c r="F95" s="157" t="s">
        <v>123</v>
      </c>
      <c r="G95" s="156"/>
      <c r="H95" s="157"/>
      <c r="I95" s="151"/>
      <c r="J95" s="152"/>
      <c r="L95" s="156">
        <v>2.1000000000000001E-2</v>
      </c>
      <c r="M95" s="126" t="str">
        <f t="shared" si="3"/>
        <v>Not Found</v>
      </c>
      <c r="N95" s="97" t="b">
        <f t="shared" si="4"/>
        <v>0</v>
      </c>
      <c r="O95" s="97" t="e">
        <f>VLOOKUP(G95,'ECHA biocidal AS'!C91:H1558,6,FALSE)</f>
        <v>#N/A</v>
      </c>
      <c r="P95" s="106" t="e">
        <f>IF(AND(O95="false",(ISNUMBER(MATCH(G95,'ECHA biocidal AS'!C:C,0)))),TRUE,FALSE)</f>
        <v>#N/A</v>
      </c>
      <c r="R95" s="106" t="b">
        <f>IF(ISNUMBER(MATCH(G95,'ECHA candidate SVHC'!D:D,0)),TRUE,FALSE)</f>
        <v>0</v>
      </c>
      <c r="T95" s="106" t="b">
        <f>IF(ISNUMBER(MATCH(G95,'EQS WFD'!D:D,0)),TRUE,FALSE)</f>
        <v>0</v>
      </c>
      <c r="U95" s="106" t="b">
        <f>IF(ISNUMBER(MATCH(G95,'ECHA POP'!D:D,0)),TRUE,FALSE)</f>
        <v>0</v>
      </c>
    </row>
    <row r="96" spans="4:21" ht="27" hidden="1" thickBot="1" x14ac:dyDescent="0.2">
      <c r="E96" s="156" t="s">
        <v>232</v>
      </c>
      <c r="F96" s="157" t="s">
        <v>249</v>
      </c>
      <c r="G96" s="156" t="s">
        <v>114</v>
      </c>
      <c r="H96" s="157" t="s">
        <v>119</v>
      </c>
      <c r="I96" s="151"/>
      <c r="J96" s="152"/>
      <c r="L96" s="156">
        <v>0.2</v>
      </c>
      <c r="M96" s="126" t="str">
        <f t="shared" si="3"/>
        <v>Not Found</v>
      </c>
      <c r="N96" s="97" t="b">
        <f t="shared" si="4"/>
        <v>0</v>
      </c>
      <c r="O96" s="97" t="e">
        <f>VLOOKUP(G96,'ECHA biocidal AS'!C92:H1559,6,FALSE)</f>
        <v>#N/A</v>
      </c>
      <c r="P96" s="106" t="e">
        <f>IF(AND(O96="false",(ISNUMBER(MATCH(G96,'ECHA biocidal AS'!C:C,0)))),TRUE,FALSE)</f>
        <v>#N/A</v>
      </c>
      <c r="R96" s="106" t="b">
        <f>IF(ISNUMBER(MATCH(G96,'ECHA candidate SVHC'!D:D,0)),TRUE,FALSE)</f>
        <v>0</v>
      </c>
      <c r="T96" s="106" t="b">
        <f>IF(ISNUMBER(MATCH(G96,'EQS WFD'!D:D,0)),TRUE,FALSE)</f>
        <v>0</v>
      </c>
      <c r="U96" s="106" t="b">
        <f>IF(ISNUMBER(MATCH(G96,'ECHA POP'!D:D,0)),TRUE,FALSE)</f>
        <v>0</v>
      </c>
    </row>
    <row r="97" spans="4:21" ht="27" hidden="1" thickBot="1" x14ac:dyDescent="0.2">
      <c r="E97" s="156" t="s">
        <v>234</v>
      </c>
      <c r="F97" s="157" t="s">
        <v>235</v>
      </c>
      <c r="G97" s="156" t="s">
        <v>106</v>
      </c>
      <c r="H97" s="157"/>
      <c r="I97" s="151"/>
      <c r="J97" s="152"/>
      <c r="L97" s="156">
        <v>0.08</v>
      </c>
      <c r="M97" s="126" t="str">
        <f t="shared" si="3"/>
        <v>Not Found</v>
      </c>
      <c r="N97" s="97" t="b">
        <f t="shared" si="4"/>
        <v>0</v>
      </c>
      <c r="O97" s="97" t="e">
        <f>VLOOKUP(G97,'ECHA biocidal AS'!C93:H1560,6,FALSE)</f>
        <v>#N/A</v>
      </c>
      <c r="P97" s="106" t="e">
        <f>IF(AND(O97="false",(ISNUMBER(MATCH(G97,'ECHA biocidal AS'!C:C,0)))),TRUE,FALSE)</f>
        <v>#N/A</v>
      </c>
      <c r="R97" s="106" t="b">
        <f>IF(ISNUMBER(MATCH(G97,'ECHA candidate SVHC'!D:D,0)),TRUE,FALSE)</f>
        <v>0</v>
      </c>
      <c r="T97" s="106" t="b">
        <f>IF(ISNUMBER(MATCH(G97,'EQS WFD'!D:D,0)),TRUE,FALSE)</f>
        <v>0</v>
      </c>
      <c r="U97" s="106" t="b">
        <f>IF(ISNUMBER(MATCH(G97,'ECHA POP'!D:D,0)),TRUE,FALSE)</f>
        <v>0</v>
      </c>
    </row>
    <row r="98" spans="4:21" ht="27" hidden="1" thickBot="1" x14ac:dyDescent="0.2">
      <c r="E98" s="156" t="s">
        <v>236</v>
      </c>
      <c r="F98" s="157" t="s">
        <v>237</v>
      </c>
      <c r="G98" s="156" t="s">
        <v>116</v>
      </c>
      <c r="H98" s="157"/>
      <c r="I98" s="151"/>
      <c r="J98" s="152"/>
      <c r="L98" s="156">
        <v>1.5</v>
      </c>
      <c r="M98" s="126" t="str">
        <f t="shared" si="3"/>
        <v>Not Found</v>
      </c>
      <c r="N98" s="97" t="b">
        <f t="shared" si="4"/>
        <v>0</v>
      </c>
      <c r="O98" s="97" t="e">
        <f>VLOOKUP(G98,'ECHA biocidal AS'!C94:H1561,6,FALSE)</f>
        <v>#N/A</v>
      </c>
      <c r="P98" s="106" t="e">
        <f>IF(AND(O98="false",(ISNUMBER(MATCH(G98,'ECHA biocidal AS'!C:C,0)))),TRUE,FALSE)</f>
        <v>#N/A</v>
      </c>
      <c r="R98" s="106" t="b">
        <f>IF(ISNUMBER(MATCH(G98,'ECHA candidate SVHC'!D:D,0)),TRUE,FALSE)</f>
        <v>0</v>
      </c>
      <c r="T98" s="106" t="b">
        <f>IF(ISNUMBER(MATCH(G98,'EQS WFD'!D:D,0)),TRUE,FALSE)</f>
        <v>0</v>
      </c>
      <c r="U98" s="106" t="b">
        <f>IF(ISNUMBER(MATCH(G98,'ECHA POP'!D:D,0)),TRUE,FALSE)</f>
        <v>0</v>
      </c>
    </row>
    <row r="99" spans="4:21" ht="27" hidden="1" thickBot="1" x14ac:dyDescent="0.2">
      <c r="E99" s="156" t="s">
        <v>238</v>
      </c>
      <c r="F99" s="157" t="s">
        <v>239</v>
      </c>
      <c r="G99" s="156" t="s">
        <v>121</v>
      </c>
      <c r="H99" s="157" t="s">
        <v>126</v>
      </c>
      <c r="I99" s="151"/>
      <c r="J99" s="152"/>
      <c r="L99" s="156">
        <v>0.25</v>
      </c>
      <c r="M99" s="126" t="str">
        <f t="shared" si="3"/>
        <v>Not Found</v>
      </c>
      <c r="N99" s="97" t="b">
        <f t="shared" si="4"/>
        <v>0</v>
      </c>
      <c r="O99" s="97" t="e">
        <f>VLOOKUP(G99,'ECHA biocidal AS'!C95:H1562,6,FALSE)</f>
        <v>#N/A</v>
      </c>
      <c r="P99" s="106" t="e">
        <f>IF(AND(O99="false",(ISNUMBER(MATCH(G99,'ECHA biocidal AS'!C:C,0)))),TRUE,FALSE)</f>
        <v>#N/A</v>
      </c>
      <c r="R99" s="106" t="b">
        <f>IF(ISNUMBER(MATCH(G99,'ECHA candidate SVHC'!D:D,0)),TRUE,FALSE)</f>
        <v>0</v>
      </c>
      <c r="T99" s="106" t="b">
        <f>IF(ISNUMBER(MATCH(G99,'EQS WFD'!D:D,0)),TRUE,FALSE)</f>
        <v>0</v>
      </c>
      <c r="U99" s="106" t="b">
        <f>IF(ISNUMBER(MATCH(G99,'ECHA POP'!D:D,0)),TRUE,FALSE)</f>
        <v>0</v>
      </c>
    </row>
    <row r="100" spans="4:21" ht="15" hidden="1" thickBot="1" x14ac:dyDescent="0.2">
      <c r="E100" s="156" t="s">
        <v>240</v>
      </c>
      <c r="F100" s="157" t="s">
        <v>127</v>
      </c>
      <c r="G100" s="156" t="s">
        <v>128</v>
      </c>
      <c r="H100" s="157" t="s">
        <v>129</v>
      </c>
      <c r="I100" s="151"/>
      <c r="J100" s="152"/>
      <c r="L100" s="156">
        <v>96.391440000000003</v>
      </c>
      <c r="M100" s="126" t="str">
        <f t="shared" si="3"/>
        <v>Not Found</v>
      </c>
      <c r="N100" s="97" t="b">
        <f t="shared" si="4"/>
        <v>0</v>
      </c>
      <c r="O100" s="97" t="e">
        <f>VLOOKUP(G100,'ECHA biocidal AS'!C96:H1563,6,FALSE)</f>
        <v>#N/A</v>
      </c>
      <c r="P100" s="106" t="e">
        <f>IF(AND(O100="false",(ISNUMBER(MATCH(G100,'ECHA biocidal AS'!C:C,0)))),TRUE,FALSE)</f>
        <v>#N/A</v>
      </c>
      <c r="R100" s="106" t="b">
        <f>IF(ISNUMBER(MATCH(G100,'ECHA candidate SVHC'!D:D,0)),TRUE,FALSE)</f>
        <v>0</v>
      </c>
      <c r="T100" s="106" t="b">
        <f>IF(ISNUMBER(MATCH(G100,'EQS WFD'!D:D,0)),TRUE,FALSE)</f>
        <v>0</v>
      </c>
      <c r="U100" s="106" t="b">
        <f>IF(ISNUMBER(MATCH(G100,'ECHA POP'!D:D,0)),TRUE,FALSE)</f>
        <v>0</v>
      </c>
    </row>
    <row r="101" spans="4:21" ht="71" thickBot="1" x14ac:dyDescent="0.2">
      <c r="D101" s="23" t="s">
        <v>250</v>
      </c>
      <c r="E101" s="154" t="s">
        <v>209</v>
      </c>
      <c r="F101" s="155" t="s">
        <v>210</v>
      </c>
      <c r="G101" s="154" t="s">
        <v>89</v>
      </c>
      <c r="H101" s="155" t="s">
        <v>211</v>
      </c>
      <c r="I101" s="151"/>
      <c r="J101" s="152"/>
      <c r="L101" s="154">
        <v>0.98958000000000002</v>
      </c>
      <c r="M101" s="126" t="b">
        <f t="shared" si="3"/>
        <v>1</v>
      </c>
      <c r="N101" s="97" t="b">
        <f t="shared" si="4"/>
        <v>0</v>
      </c>
      <c r="O101" s="97" t="str">
        <f>VLOOKUP(G101,'ECHA biocidal AS'!C97:H1564,6,FALSE)</f>
        <v>false</v>
      </c>
      <c r="P101" s="106" t="b">
        <f>IF(AND(O101="false",(ISNUMBER(MATCH(G101,'ECHA biocidal AS'!C:C,0)))),TRUE,FALSE)</f>
        <v>1</v>
      </c>
      <c r="R101" s="106" t="b">
        <f>IF(ISNUMBER(MATCH(G101,'ECHA candidate SVHC'!D:D,0)),TRUE,FALSE)</f>
        <v>0</v>
      </c>
      <c r="T101" s="106" t="b">
        <f>IF(ISNUMBER(MATCH(G101,'EQS WFD'!D:D,0)),TRUE,FALSE)</f>
        <v>0</v>
      </c>
      <c r="U101" s="106" t="b">
        <f>IF(ISNUMBER(MATCH(G101,'ECHA POP'!D:D,0)),TRUE,FALSE)</f>
        <v>0</v>
      </c>
    </row>
    <row r="102" spans="4:21" ht="27" thickBot="1" x14ac:dyDescent="0.2">
      <c r="E102" s="156" t="s">
        <v>212</v>
      </c>
      <c r="F102" s="157" t="s">
        <v>212</v>
      </c>
      <c r="G102" s="156" t="s">
        <v>213</v>
      </c>
      <c r="H102" s="157" t="s">
        <v>214</v>
      </c>
      <c r="I102" s="151"/>
      <c r="J102" s="152"/>
      <c r="L102" s="156">
        <v>0.32998</v>
      </c>
      <c r="M102" s="126" t="b">
        <f t="shared" si="3"/>
        <v>1</v>
      </c>
      <c r="N102" s="97" t="b">
        <f t="shared" si="4"/>
        <v>0</v>
      </c>
      <c r="O102" s="97" t="str">
        <f>VLOOKUP(G102,'ECHA biocidal AS'!C98:H1565,6,FALSE)</f>
        <v>false</v>
      </c>
      <c r="P102" s="106" t="b">
        <f>IF(AND(O102="false",(ISNUMBER(MATCH(G102,'ECHA biocidal AS'!C:C,0)))),TRUE,FALSE)</f>
        <v>1</v>
      </c>
      <c r="R102" s="106" t="b">
        <f>IF(ISNUMBER(MATCH(G102,'ECHA candidate SVHC'!D:D,0)),TRUE,FALSE)</f>
        <v>0</v>
      </c>
      <c r="T102" s="106" t="b">
        <f>IF(ISNUMBER(MATCH(G102,'EQS WFD'!D:D,0)),TRUE,FALSE)</f>
        <v>0</v>
      </c>
      <c r="U102" s="106" t="b">
        <f>IF(ISNUMBER(MATCH(G102,'ECHA POP'!D:D,0)),TRUE,FALSE)</f>
        <v>0</v>
      </c>
    </row>
    <row r="103" spans="4:21" ht="27" hidden="1" thickBot="1" x14ac:dyDescent="0.2">
      <c r="E103" s="156" t="s">
        <v>218</v>
      </c>
      <c r="F103" s="157" t="s">
        <v>219</v>
      </c>
      <c r="G103" s="156" t="s">
        <v>220</v>
      </c>
      <c r="H103" s="157" t="s">
        <v>103</v>
      </c>
      <c r="I103" s="151"/>
      <c r="J103" s="152"/>
      <c r="L103" s="156">
        <v>6.0899999999999999E-3</v>
      </c>
      <c r="M103" s="126" t="str">
        <f t="shared" si="3"/>
        <v>Not Found</v>
      </c>
      <c r="N103" s="97" t="b">
        <f t="shared" si="4"/>
        <v>0</v>
      </c>
      <c r="O103" s="97" t="e">
        <f>VLOOKUP(G103,'ECHA biocidal AS'!C99:H1566,6,FALSE)</f>
        <v>#N/A</v>
      </c>
      <c r="P103" s="106" t="e">
        <f>IF(AND(O103="false",(ISNUMBER(MATCH(G103,'ECHA biocidal AS'!C:C,0)))),TRUE,FALSE)</f>
        <v>#N/A</v>
      </c>
      <c r="R103" s="106" t="b">
        <f>IF(ISNUMBER(MATCH(G103,'ECHA candidate SVHC'!D:D,0)),TRUE,FALSE)</f>
        <v>0</v>
      </c>
      <c r="T103" s="106" t="b">
        <f>IF(ISNUMBER(MATCH(G103,'EQS WFD'!D:D,0)),TRUE,FALSE)</f>
        <v>0</v>
      </c>
      <c r="U103" s="106" t="b">
        <f>IF(ISNUMBER(MATCH(G103,'ECHA POP'!D:D,0)),TRUE,FALSE)</f>
        <v>0</v>
      </c>
    </row>
    <row r="104" spans="4:21" ht="15" hidden="1" thickBot="1" x14ac:dyDescent="0.2">
      <c r="E104" s="156" t="s">
        <v>216</v>
      </c>
      <c r="F104" s="157" t="s">
        <v>216</v>
      </c>
      <c r="G104" s="156" t="s">
        <v>217</v>
      </c>
      <c r="H104" s="157" t="s">
        <v>101</v>
      </c>
      <c r="I104" s="151"/>
      <c r="J104" s="152"/>
      <c r="L104" s="156">
        <v>1.341E-2</v>
      </c>
      <c r="M104" s="126" t="str">
        <f t="shared" si="3"/>
        <v>Not Found</v>
      </c>
      <c r="N104" s="97" t="b">
        <f t="shared" si="4"/>
        <v>0</v>
      </c>
      <c r="O104" s="97" t="e">
        <f>VLOOKUP(G104,'ECHA biocidal AS'!C100:H1567,6,FALSE)</f>
        <v>#N/A</v>
      </c>
      <c r="P104" s="106" t="e">
        <f>IF(AND(O104="false",(ISNUMBER(MATCH(G104,'ECHA biocidal AS'!C:C,0)))),TRUE,FALSE)</f>
        <v>#N/A</v>
      </c>
      <c r="R104" s="106" t="b">
        <f>IF(ISNUMBER(MATCH(G104,'ECHA candidate SVHC'!D:D,0)),TRUE,FALSE)</f>
        <v>0</v>
      </c>
      <c r="T104" s="106" t="b">
        <f>IF(ISNUMBER(MATCH(G104,'EQS WFD'!D:D,0)),TRUE,FALSE)</f>
        <v>0</v>
      </c>
      <c r="U104" s="106" t="b">
        <f>IF(ISNUMBER(MATCH(G104,'ECHA POP'!D:D,0)),TRUE,FALSE)</f>
        <v>0</v>
      </c>
    </row>
    <row r="105" spans="4:21" ht="27" hidden="1" thickBot="1" x14ac:dyDescent="0.2">
      <c r="E105" s="156" t="s">
        <v>221</v>
      </c>
      <c r="F105" s="157" t="s">
        <v>222</v>
      </c>
      <c r="G105" s="156" t="s">
        <v>223</v>
      </c>
      <c r="H105" s="157"/>
      <c r="I105" s="151"/>
      <c r="J105" s="152"/>
      <c r="L105" s="156">
        <v>0.02</v>
      </c>
      <c r="M105" s="126" t="str">
        <f t="shared" si="3"/>
        <v>Not Found</v>
      </c>
      <c r="N105" s="97" t="b">
        <f t="shared" si="4"/>
        <v>0</v>
      </c>
      <c r="O105" s="97" t="e">
        <f>VLOOKUP(G105,'ECHA biocidal AS'!C101:H1568,6,FALSE)</f>
        <v>#N/A</v>
      </c>
      <c r="P105" s="106" t="e">
        <f>IF(AND(O105="false",(ISNUMBER(MATCH(G105,'ECHA biocidal AS'!C:C,0)))),TRUE,FALSE)</f>
        <v>#N/A</v>
      </c>
      <c r="R105" s="106" t="b">
        <f>IF(ISNUMBER(MATCH(G105,'ECHA candidate SVHC'!D:D,0)),TRUE,FALSE)</f>
        <v>0</v>
      </c>
      <c r="T105" s="106" t="b">
        <f>IF(ISNUMBER(MATCH(G105,'EQS WFD'!D:D,0)),TRUE,FALSE)</f>
        <v>0</v>
      </c>
      <c r="U105" s="106" t="b">
        <f>IF(ISNUMBER(MATCH(G105,'ECHA POP'!D:D,0)),TRUE,FALSE)</f>
        <v>0</v>
      </c>
    </row>
    <row r="106" spans="4:21" ht="15" hidden="1" thickBot="1" x14ac:dyDescent="0.2">
      <c r="E106" s="156" t="s">
        <v>224</v>
      </c>
      <c r="F106" s="157" t="s">
        <v>225</v>
      </c>
      <c r="G106" s="156" t="s">
        <v>100</v>
      </c>
      <c r="H106" s="157" t="s">
        <v>109</v>
      </c>
      <c r="I106" s="151"/>
      <c r="J106" s="152"/>
      <c r="L106" s="156">
        <v>9.4289999999999999E-2</v>
      </c>
      <c r="M106" s="126" t="str">
        <f t="shared" si="3"/>
        <v>Not Found</v>
      </c>
      <c r="N106" s="97" t="b">
        <f t="shared" si="4"/>
        <v>0</v>
      </c>
      <c r="O106" s="97" t="e">
        <f>VLOOKUP(G106,'ECHA biocidal AS'!C102:H1569,6,FALSE)</f>
        <v>#N/A</v>
      </c>
      <c r="P106" s="106" t="e">
        <f>IF(AND(O106="false",(ISNUMBER(MATCH(G106,'ECHA biocidal AS'!C:C,0)))),TRUE,FALSE)</f>
        <v>#N/A</v>
      </c>
      <c r="R106" s="106" t="b">
        <f>IF(ISNUMBER(MATCH(G106,'ECHA candidate SVHC'!D:D,0)),TRUE,FALSE)</f>
        <v>0</v>
      </c>
      <c r="T106" s="106" t="b">
        <f>IF(ISNUMBER(MATCH(G106,'EQS WFD'!D:D,0)),TRUE,FALSE)</f>
        <v>0</v>
      </c>
      <c r="U106" s="106" t="b">
        <f>IF(ISNUMBER(MATCH(G106,'ECHA POP'!D:D,0)),TRUE,FALSE)</f>
        <v>0</v>
      </c>
    </row>
    <row r="107" spans="4:21" ht="15" hidden="1" thickBot="1" x14ac:dyDescent="0.2">
      <c r="E107" s="156" t="s">
        <v>228</v>
      </c>
      <c r="F107" s="157" t="s">
        <v>229</v>
      </c>
      <c r="G107" s="156" t="s">
        <v>230</v>
      </c>
      <c r="H107" s="157"/>
      <c r="I107" s="151"/>
      <c r="J107" s="152"/>
      <c r="L107" s="156">
        <v>1.355E-2</v>
      </c>
      <c r="M107" s="126" t="str">
        <f t="shared" si="3"/>
        <v>Not Found</v>
      </c>
      <c r="N107" s="97" t="b">
        <f t="shared" si="4"/>
        <v>0</v>
      </c>
      <c r="O107" s="97" t="e">
        <f>VLOOKUP(G107,'ECHA biocidal AS'!C103:H1570,6,FALSE)</f>
        <v>#N/A</v>
      </c>
      <c r="P107" s="106" t="e">
        <f>IF(AND(O107="false",(ISNUMBER(MATCH(G107,'ECHA biocidal AS'!C:C,0)))),TRUE,FALSE)</f>
        <v>#N/A</v>
      </c>
      <c r="R107" s="106" t="b">
        <f>IF(ISNUMBER(MATCH(G107,'ECHA candidate SVHC'!D:D,0)),TRUE,FALSE)</f>
        <v>0</v>
      </c>
      <c r="T107" s="106" t="b">
        <f>IF(ISNUMBER(MATCH(G107,'EQS WFD'!D:D,0)),TRUE,FALSE)</f>
        <v>0</v>
      </c>
      <c r="U107" s="106" t="b">
        <f>IF(ISNUMBER(MATCH(G107,'ECHA POP'!D:D,0)),TRUE,FALSE)</f>
        <v>0</v>
      </c>
    </row>
    <row r="108" spans="4:21" ht="15" hidden="1" thickBot="1" x14ac:dyDescent="0.2">
      <c r="E108" s="156" t="s">
        <v>226</v>
      </c>
      <c r="F108" s="157" t="s">
        <v>226</v>
      </c>
      <c r="G108" s="156" t="s">
        <v>227</v>
      </c>
      <c r="H108" s="157" t="s">
        <v>112</v>
      </c>
      <c r="I108" s="151"/>
      <c r="J108" s="152"/>
      <c r="L108" s="156">
        <v>7.4569999999999997E-2</v>
      </c>
      <c r="M108" s="126" t="str">
        <f t="shared" si="3"/>
        <v>Not Found</v>
      </c>
      <c r="N108" s="97" t="b">
        <f t="shared" si="4"/>
        <v>0</v>
      </c>
      <c r="O108" s="97" t="e">
        <f>VLOOKUP(G108,'ECHA biocidal AS'!C104:H1571,6,FALSE)</f>
        <v>#N/A</v>
      </c>
      <c r="P108" s="106" t="e">
        <f>IF(AND(O108="false",(ISNUMBER(MATCH(G108,'ECHA biocidal AS'!C:C,0)))),TRUE,FALSE)</f>
        <v>#N/A</v>
      </c>
      <c r="R108" s="106" t="b">
        <f>IF(ISNUMBER(MATCH(G108,'ECHA candidate SVHC'!D:D,0)),TRUE,FALSE)</f>
        <v>0</v>
      </c>
      <c r="T108" s="106" t="b">
        <f>IF(ISNUMBER(MATCH(G108,'EQS WFD'!D:D,0)),TRUE,FALSE)</f>
        <v>0</v>
      </c>
      <c r="U108" s="106" t="b">
        <f>IF(ISNUMBER(MATCH(G108,'ECHA POP'!D:D,0)),TRUE,FALSE)</f>
        <v>0</v>
      </c>
    </row>
    <row r="109" spans="4:21" ht="15" hidden="1" thickBot="1" x14ac:dyDescent="0.2">
      <c r="E109" s="156"/>
      <c r="F109" s="157" t="s">
        <v>123</v>
      </c>
      <c r="G109" s="156"/>
      <c r="H109" s="157"/>
      <c r="I109" s="151"/>
      <c r="J109" s="152"/>
      <c r="L109" s="156">
        <v>2.1000000000000001E-2</v>
      </c>
      <c r="M109" s="126" t="str">
        <f t="shared" si="3"/>
        <v>Not Found</v>
      </c>
      <c r="N109" s="97" t="b">
        <f t="shared" si="4"/>
        <v>0</v>
      </c>
      <c r="O109" s="97" t="e">
        <f>VLOOKUP(G109,'ECHA biocidal AS'!C105:H1572,6,FALSE)</f>
        <v>#N/A</v>
      </c>
      <c r="P109" s="106" t="e">
        <f>IF(AND(O109="false",(ISNUMBER(MATCH(G109,'ECHA biocidal AS'!C:C,0)))),TRUE,FALSE)</f>
        <v>#N/A</v>
      </c>
      <c r="R109" s="106" t="b">
        <f>IF(ISNUMBER(MATCH(G109,'ECHA candidate SVHC'!D:D,0)),TRUE,FALSE)</f>
        <v>0</v>
      </c>
      <c r="T109" s="106" t="b">
        <f>IF(ISNUMBER(MATCH(G109,'EQS WFD'!D:D,0)),TRUE,FALSE)</f>
        <v>0</v>
      </c>
      <c r="U109" s="106" t="b">
        <f>IF(ISNUMBER(MATCH(G109,'ECHA POP'!D:D,0)),TRUE,FALSE)</f>
        <v>0</v>
      </c>
    </row>
    <row r="110" spans="4:21" ht="15" hidden="1" thickBot="1" x14ac:dyDescent="0.2">
      <c r="E110" s="156"/>
      <c r="F110" s="161" t="s">
        <v>251</v>
      </c>
      <c r="G110" s="156"/>
      <c r="H110" s="157"/>
      <c r="I110" s="151"/>
      <c r="J110" s="152"/>
      <c r="L110" s="156">
        <v>0.15</v>
      </c>
      <c r="M110" s="126" t="str">
        <f t="shared" si="3"/>
        <v>Not Found</v>
      </c>
      <c r="N110" s="97" t="b">
        <f t="shared" si="4"/>
        <v>0</v>
      </c>
      <c r="O110" s="97" t="e">
        <f>VLOOKUP(G110,'ECHA biocidal AS'!C106:H1573,6,FALSE)</f>
        <v>#N/A</v>
      </c>
      <c r="P110" s="106" t="e">
        <f>IF(AND(O110="false",(ISNUMBER(MATCH(G110,'ECHA biocidal AS'!C:C,0)))),TRUE,FALSE)</f>
        <v>#N/A</v>
      </c>
      <c r="R110" s="106" t="b">
        <f>IF(ISNUMBER(MATCH(G110,'ECHA candidate SVHC'!D:D,0)),TRUE,FALSE)</f>
        <v>0</v>
      </c>
      <c r="T110" s="106" t="b">
        <f>IF(ISNUMBER(MATCH(G110,'EQS WFD'!D:D,0)),TRUE,FALSE)</f>
        <v>0</v>
      </c>
      <c r="U110" s="106" t="b">
        <f>IF(ISNUMBER(MATCH(G110,'ECHA POP'!D:D,0)),TRUE,FALSE)</f>
        <v>0</v>
      </c>
    </row>
    <row r="111" spans="4:21" ht="27" hidden="1" thickBot="1" x14ac:dyDescent="0.2">
      <c r="E111" s="156" t="s">
        <v>232</v>
      </c>
      <c r="F111" s="157" t="s">
        <v>249</v>
      </c>
      <c r="G111" s="156" t="s">
        <v>114</v>
      </c>
      <c r="H111" s="157" t="s">
        <v>119</v>
      </c>
      <c r="I111" s="151"/>
      <c r="J111" s="152"/>
      <c r="L111" s="156">
        <v>0.3</v>
      </c>
      <c r="M111" s="126" t="str">
        <f t="shared" si="3"/>
        <v>Not Found</v>
      </c>
      <c r="N111" s="97" t="b">
        <f t="shared" si="4"/>
        <v>0</v>
      </c>
      <c r="O111" s="97" t="e">
        <f>VLOOKUP(G111,'ECHA biocidal AS'!C107:H1574,6,FALSE)</f>
        <v>#N/A</v>
      </c>
      <c r="P111" s="106" t="e">
        <f>IF(AND(O111="false",(ISNUMBER(MATCH(G111,'ECHA biocidal AS'!C:C,0)))),TRUE,FALSE)</f>
        <v>#N/A</v>
      </c>
      <c r="R111" s="106" t="b">
        <f>IF(ISNUMBER(MATCH(G111,'ECHA candidate SVHC'!D:D,0)),TRUE,FALSE)</f>
        <v>0</v>
      </c>
      <c r="T111" s="106" t="b">
        <f>IF(ISNUMBER(MATCH(G111,'EQS WFD'!D:D,0)),TRUE,FALSE)</f>
        <v>0</v>
      </c>
      <c r="U111" s="106" t="b">
        <f>IF(ISNUMBER(MATCH(G111,'ECHA POP'!D:D,0)),TRUE,FALSE)</f>
        <v>0</v>
      </c>
    </row>
    <row r="112" spans="4:21" ht="27" hidden="1" thickBot="1" x14ac:dyDescent="0.2">
      <c r="E112" s="156" t="s">
        <v>234</v>
      </c>
      <c r="F112" s="157" t="s">
        <v>235</v>
      </c>
      <c r="G112" s="156" t="s">
        <v>106</v>
      </c>
      <c r="H112" s="157"/>
      <c r="I112" s="151"/>
      <c r="J112" s="152"/>
      <c r="L112" s="156">
        <v>0.08</v>
      </c>
      <c r="M112" s="126" t="str">
        <f t="shared" si="3"/>
        <v>Not Found</v>
      </c>
      <c r="N112" s="97" t="b">
        <f t="shared" si="4"/>
        <v>0</v>
      </c>
      <c r="O112" s="97" t="e">
        <f>VLOOKUP(G112,'ECHA biocidal AS'!C108:H1575,6,FALSE)</f>
        <v>#N/A</v>
      </c>
      <c r="P112" s="106" t="e">
        <f>IF(AND(O112="false",(ISNUMBER(MATCH(G112,'ECHA biocidal AS'!C:C,0)))),TRUE,FALSE)</f>
        <v>#N/A</v>
      </c>
      <c r="R112" s="106" t="b">
        <f>IF(ISNUMBER(MATCH(G112,'ECHA candidate SVHC'!D:D,0)),TRUE,FALSE)</f>
        <v>0</v>
      </c>
      <c r="T112" s="106" t="b">
        <f>IF(ISNUMBER(MATCH(G112,'EQS WFD'!D:D,0)),TRUE,FALSE)</f>
        <v>0</v>
      </c>
      <c r="U112" s="106" t="b">
        <f>IF(ISNUMBER(MATCH(G112,'ECHA POP'!D:D,0)),TRUE,FALSE)</f>
        <v>0</v>
      </c>
    </row>
    <row r="113" spans="4:21" ht="27" hidden="1" thickBot="1" x14ac:dyDescent="0.2">
      <c r="E113" s="156" t="s">
        <v>236</v>
      </c>
      <c r="F113" s="157" t="s">
        <v>237</v>
      </c>
      <c r="G113" s="156" t="s">
        <v>116</v>
      </c>
      <c r="H113" s="157"/>
      <c r="I113" s="151"/>
      <c r="J113" s="152"/>
      <c r="L113" s="156">
        <v>1.5</v>
      </c>
      <c r="M113" s="126" t="str">
        <f t="shared" si="3"/>
        <v>Not Found</v>
      </c>
      <c r="N113" s="97" t="b">
        <f t="shared" si="4"/>
        <v>0</v>
      </c>
      <c r="O113" s="97" t="e">
        <f>VLOOKUP(G113,'ECHA biocidal AS'!C109:H1576,6,FALSE)</f>
        <v>#N/A</v>
      </c>
      <c r="P113" s="106" t="e">
        <f>IF(AND(O113="false",(ISNUMBER(MATCH(G113,'ECHA biocidal AS'!C:C,0)))),TRUE,FALSE)</f>
        <v>#N/A</v>
      </c>
      <c r="R113" s="106" t="b">
        <f>IF(ISNUMBER(MATCH(G113,'ECHA candidate SVHC'!D:D,0)),TRUE,FALSE)</f>
        <v>0</v>
      </c>
      <c r="T113" s="106" t="b">
        <f>IF(ISNUMBER(MATCH(G113,'EQS WFD'!D:D,0)),TRUE,FALSE)</f>
        <v>0</v>
      </c>
      <c r="U113" s="106" t="b">
        <f>IF(ISNUMBER(MATCH(G113,'ECHA POP'!D:D,0)),TRUE,FALSE)</f>
        <v>0</v>
      </c>
    </row>
    <row r="114" spans="4:21" ht="27" hidden="1" thickBot="1" x14ac:dyDescent="0.2">
      <c r="E114" s="156" t="s">
        <v>238</v>
      </c>
      <c r="F114" s="157" t="s">
        <v>239</v>
      </c>
      <c r="G114" s="156" t="s">
        <v>121</v>
      </c>
      <c r="H114" s="157" t="s">
        <v>126</v>
      </c>
      <c r="I114" s="151"/>
      <c r="J114" s="152"/>
      <c r="L114" s="156">
        <v>0.25</v>
      </c>
      <c r="M114" s="126" t="str">
        <f t="shared" si="3"/>
        <v>Not Found</v>
      </c>
      <c r="N114" s="97" t="b">
        <f t="shared" si="4"/>
        <v>0</v>
      </c>
      <c r="O114" s="97" t="e">
        <f>VLOOKUP(G114,'ECHA biocidal AS'!C110:H1577,6,FALSE)</f>
        <v>#N/A</v>
      </c>
      <c r="P114" s="106" t="e">
        <f>IF(AND(O114="false",(ISNUMBER(MATCH(G114,'ECHA biocidal AS'!C:C,0)))),TRUE,FALSE)</f>
        <v>#N/A</v>
      </c>
      <c r="R114" s="106" t="b">
        <f>IF(ISNUMBER(MATCH(G114,'ECHA candidate SVHC'!D:D,0)),TRUE,FALSE)</f>
        <v>0</v>
      </c>
      <c r="T114" s="106" t="b">
        <f>IF(ISNUMBER(MATCH(G114,'EQS WFD'!D:D,0)),TRUE,FALSE)</f>
        <v>0</v>
      </c>
      <c r="U114" s="106" t="b">
        <f>IF(ISNUMBER(MATCH(G114,'ECHA POP'!D:D,0)),TRUE,FALSE)</f>
        <v>0</v>
      </c>
    </row>
    <row r="115" spans="4:21" ht="15" hidden="1" thickBot="1" x14ac:dyDescent="0.2">
      <c r="E115" s="156" t="s">
        <v>240</v>
      </c>
      <c r="F115" s="157" t="s">
        <v>127</v>
      </c>
      <c r="G115" s="156" t="s">
        <v>128</v>
      </c>
      <c r="H115" s="157" t="s">
        <v>129</v>
      </c>
      <c r="I115" s="151"/>
      <c r="J115" s="152"/>
      <c r="L115" s="156">
        <v>96.157439999999994</v>
      </c>
      <c r="M115" s="126" t="str">
        <f t="shared" si="3"/>
        <v>Not Found</v>
      </c>
      <c r="N115" s="97" t="b">
        <f t="shared" si="4"/>
        <v>0</v>
      </c>
      <c r="O115" s="97" t="e">
        <f>VLOOKUP(G115,'ECHA biocidal AS'!C111:H1578,6,FALSE)</f>
        <v>#N/A</v>
      </c>
      <c r="P115" s="106" t="e">
        <f>IF(AND(O115="false",(ISNUMBER(MATCH(G115,'ECHA biocidal AS'!C:C,0)))),TRUE,FALSE)</f>
        <v>#N/A</v>
      </c>
      <c r="R115" s="106" t="b">
        <f>IF(ISNUMBER(MATCH(G115,'ECHA candidate SVHC'!D:D,0)),TRUE,FALSE)</f>
        <v>0</v>
      </c>
      <c r="T115" s="106" t="b">
        <f>IF(ISNUMBER(MATCH(G115,'EQS WFD'!D:D,0)),TRUE,FALSE)</f>
        <v>0</v>
      </c>
      <c r="U115" s="106" t="b">
        <f>IF(ISNUMBER(MATCH(G115,'ECHA POP'!D:D,0)),TRUE,FALSE)</f>
        <v>0</v>
      </c>
    </row>
    <row r="116" spans="4:21" ht="27" hidden="1" thickBot="1" x14ac:dyDescent="0.2">
      <c r="D116" s="156" t="s">
        <v>231</v>
      </c>
      <c r="E116" s="158" t="s">
        <v>252</v>
      </c>
      <c r="F116" s="158" t="s">
        <v>252</v>
      </c>
      <c r="G116" s="158" t="s">
        <v>186</v>
      </c>
      <c r="H116" s="158" t="s">
        <v>253</v>
      </c>
      <c r="I116" s="151"/>
      <c r="J116" s="152"/>
      <c r="M116" s="126" t="str">
        <f t="shared" si="3"/>
        <v>Not Found</v>
      </c>
      <c r="N116" s="97" t="b">
        <f t="shared" si="4"/>
        <v>0</v>
      </c>
      <c r="O116" s="97" t="e">
        <f>VLOOKUP(G116,'ECHA biocidal AS'!C112:H1579,6,FALSE)</f>
        <v>#N/A</v>
      </c>
      <c r="P116" s="106" t="e">
        <f>IF(AND(O116="false",(ISNUMBER(MATCH(G116,'ECHA biocidal AS'!C:C,0)))),TRUE,FALSE)</f>
        <v>#N/A</v>
      </c>
      <c r="R116" s="106" t="b">
        <f>IF(ISNUMBER(MATCH(G116,'ECHA candidate SVHC'!D:D,0)),TRUE,FALSE)</f>
        <v>0</v>
      </c>
      <c r="T116" s="106" t="b">
        <f>IF(ISNUMBER(MATCH(G116,'EQS WFD'!D:D,0)),TRUE,FALSE)</f>
        <v>0</v>
      </c>
      <c r="U116" s="106" t="b">
        <f>IF(ISNUMBER(MATCH(G116,'ECHA POP'!D:D,0)),TRUE,FALSE)</f>
        <v>0</v>
      </c>
    </row>
    <row r="117" spans="4:21" ht="60" hidden="1" x14ac:dyDescent="0.15">
      <c r="E117" s="159" t="s">
        <v>254</v>
      </c>
      <c r="F117" s="159" t="s">
        <v>254</v>
      </c>
      <c r="G117" s="158" t="s">
        <v>184</v>
      </c>
      <c r="H117" s="158" t="s">
        <v>255</v>
      </c>
      <c r="I117" s="151"/>
      <c r="J117" s="152"/>
      <c r="M117" s="126" t="str">
        <f t="shared" si="3"/>
        <v>Not Found</v>
      </c>
      <c r="N117" s="97" t="b">
        <f t="shared" si="4"/>
        <v>0</v>
      </c>
      <c r="O117" s="97" t="e">
        <f>VLOOKUP(G117,'ECHA biocidal AS'!C113:H1580,6,FALSE)</f>
        <v>#N/A</v>
      </c>
      <c r="P117" s="106" t="e">
        <f>IF(AND(O117="false",(ISNUMBER(MATCH(G117,'ECHA biocidal AS'!C:C,0)))),TRUE,FALSE)</f>
        <v>#N/A</v>
      </c>
      <c r="R117" s="106" t="b">
        <f>IF(ISNUMBER(MATCH(G117,'ECHA candidate SVHC'!D:D,0)),TRUE,FALSE)</f>
        <v>0</v>
      </c>
      <c r="T117" s="106" t="b">
        <f>IF(ISNUMBER(MATCH(G117,'EQS WFD'!D:D,0)),TRUE,FALSE)</f>
        <v>0</v>
      </c>
      <c r="U117" s="106" t="b">
        <f>IF(ISNUMBER(MATCH(G117,'ECHA POP'!D:D,0)),TRUE,FALSE)</f>
        <v>0</v>
      </c>
    </row>
    <row r="118" spans="4:21" ht="30" hidden="1" x14ac:dyDescent="0.15">
      <c r="E118" s="159" t="s">
        <v>256</v>
      </c>
      <c r="F118" s="159" t="s">
        <v>256</v>
      </c>
      <c r="G118" s="158" t="s">
        <v>257</v>
      </c>
      <c r="H118" s="158" t="s">
        <v>258</v>
      </c>
      <c r="I118" s="151"/>
      <c r="J118" s="152"/>
      <c r="M118" s="126" t="str">
        <f t="shared" si="3"/>
        <v>Not Found</v>
      </c>
      <c r="N118" s="97" t="b">
        <f t="shared" si="4"/>
        <v>0</v>
      </c>
      <c r="O118" s="97" t="e">
        <f>VLOOKUP(G118,'ECHA biocidal AS'!C114:H1581,6,FALSE)</f>
        <v>#N/A</v>
      </c>
      <c r="P118" s="106" t="e">
        <f>IF(AND(O118="false",(ISNUMBER(MATCH(G118,'ECHA biocidal AS'!C:C,0)))),TRUE,FALSE)</f>
        <v>#N/A</v>
      </c>
      <c r="R118" s="106" t="b">
        <f>IF(ISNUMBER(MATCH(G118,'ECHA candidate SVHC'!D:D,0)),TRUE,FALSE)</f>
        <v>0</v>
      </c>
      <c r="T118" s="106" t="b">
        <f>IF(ISNUMBER(MATCH(G118,'EQS WFD'!D:D,0)),TRUE,FALSE)</f>
        <v>0</v>
      </c>
      <c r="U118" s="106" t="b">
        <f>IF(ISNUMBER(MATCH(G118,'ECHA POP'!D:D,0)),TRUE,FALSE)</f>
        <v>0</v>
      </c>
    </row>
    <row r="119" spans="4:21" ht="45" hidden="1" x14ac:dyDescent="0.15">
      <c r="E119" s="159" t="s">
        <v>259</v>
      </c>
      <c r="F119" s="159" t="s">
        <v>259</v>
      </c>
      <c r="G119" s="158" t="s">
        <v>260</v>
      </c>
      <c r="H119" s="158" t="s">
        <v>261</v>
      </c>
      <c r="I119" s="151"/>
      <c r="J119" s="152"/>
      <c r="M119" s="126" t="str">
        <f t="shared" si="3"/>
        <v>Not Found</v>
      </c>
      <c r="N119" s="97" t="b">
        <f t="shared" si="4"/>
        <v>0</v>
      </c>
      <c r="O119" s="97" t="e">
        <f>VLOOKUP(G119,'ECHA biocidal AS'!C115:H1582,6,FALSE)</f>
        <v>#N/A</v>
      </c>
      <c r="P119" s="106" t="e">
        <f>IF(AND(O119="false",(ISNUMBER(MATCH(G119,'ECHA biocidal AS'!C:C,0)))),TRUE,FALSE)</f>
        <v>#N/A</v>
      </c>
      <c r="R119" s="106" t="b">
        <f>IF(ISNUMBER(MATCH(G119,'ECHA candidate SVHC'!D:D,0)),TRUE,FALSE)</f>
        <v>0</v>
      </c>
      <c r="T119" s="106" t="b">
        <f>IF(ISNUMBER(MATCH(G119,'EQS WFD'!D:D,0)),TRUE,FALSE)</f>
        <v>0</v>
      </c>
      <c r="U119" s="106" t="b">
        <f>IF(ISNUMBER(MATCH(G119,'ECHA POP'!D:D,0)),TRUE,FALSE)</f>
        <v>0</v>
      </c>
    </row>
    <row r="120" spans="4:21" hidden="1" x14ac:dyDescent="0.15">
      <c r="E120" s="158" t="s">
        <v>262</v>
      </c>
      <c r="F120" s="158" t="s">
        <v>262</v>
      </c>
      <c r="G120" s="158" t="s">
        <v>263</v>
      </c>
      <c r="H120" s="158" t="s">
        <v>264</v>
      </c>
      <c r="I120" s="151"/>
      <c r="J120" s="152"/>
      <c r="M120" s="126" t="str">
        <f t="shared" si="3"/>
        <v>Not Found</v>
      </c>
      <c r="N120" s="97" t="b">
        <f t="shared" si="4"/>
        <v>0</v>
      </c>
      <c r="O120" s="97" t="e">
        <f>VLOOKUP(G120,'ECHA biocidal AS'!C116:H1583,6,FALSE)</f>
        <v>#N/A</v>
      </c>
      <c r="P120" s="106" t="e">
        <f>IF(AND(O120="false",(ISNUMBER(MATCH(G120,'ECHA biocidal AS'!C:C,0)))),TRUE,FALSE)</f>
        <v>#N/A</v>
      </c>
      <c r="R120" s="106" t="b">
        <f>IF(ISNUMBER(MATCH(G120,'ECHA candidate SVHC'!D:D,0)),TRUE,FALSE)</f>
        <v>0</v>
      </c>
      <c r="T120" s="106" t="b">
        <f>IF(ISNUMBER(MATCH(G120,'EQS WFD'!D:D,0)),TRUE,FALSE)</f>
        <v>0</v>
      </c>
      <c r="U120" s="106" t="b">
        <f>IF(ISNUMBER(MATCH(G120,'ECHA POP'!D:D,0)),TRUE,FALSE)</f>
        <v>0</v>
      </c>
    </row>
    <row r="121" spans="4:21" hidden="1" x14ac:dyDescent="0.15">
      <c r="E121" s="158" t="s">
        <v>265</v>
      </c>
      <c r="F121" s="158" t="s">
        <v>265</v>
      </c>
      <c r="G121" s="158" t="s">
        <v>193</v>
      </c>
      <c r="H121" s="158" t="s">
        <v>266</v>
      </c>
      <c r="I121" s="151"/>
      <c r="J121" s="152"/>
      <c r="M121" s="126" t="str">
        <f t="shared" si="3"/>
        <v>Not Found</v>
      </c>
      <c r="N121" s="97" t="b">
        <f t="shared" si="4"/>
        <v>0</v>
      </c>
      <c r="O121" s="97" t="e">
        <f>VLOOKUP(G121,'ECHA biocidal AS'!C117:H1584,6,FALSE)</f>
        <v>#N/A</v>
      </c>
      <c r="P121" s="106" t="e">
        <f>IF(AND(O121="false",(ISNUMBER(MATCH(G121,'ECHA biocidal AS'!C:C,0)))),TRUE,FALSE)</f>
        <v>#N/A</v>
      </c>
      <c r="R121" s="106" t="b">
        <f>IF(ISNUMBER(MATCH(G121,'ECHA candidate SVHC'!D:D,0)),TRUE,FALSE)</f>
        <v>0</v>
      </c>
      <c r="T121" s="106" t="b">
        <f>IF(ISNUMBER(MATCH(G121,'EQS WFD'!D:D,0)),TRUE,FALSE)</f>
        <v>0</v>
      </c>
      <c r="U121" s="106" t="b">
        <f>IF(ISNUMBER(MATCH(G121,'ECHA POP'!D:D,0)),TRUE,FALSE)</f>
        <v>0</v>
      </c>
    </row>
    <row r="122" spans="4:21" hidden="1" x14ac:dyDescent="0.15">
      <c r="E122" s="158" t="s">
        <v>267</v>
      </c>
      <c r="F122" s="158" t="s">
        <v>267</v>
      </c>
      <c r="G122" s="158" t="s">
        <v>191</v>
      </c>
      <c r="H122" s="158" t="s">
        <v>268</v>
      </c>
      <c r="I122" s="151"/>
      <c r="J122" s="152"/>
      <c r="M122" s="126" t="str">
        <f t="shared" si="3"/>
        <v>Not Found</v>
      </c>
      <c r="N122" s="97" t="b">
        <f t="shared" si="4"/>
        <v>0</v>
      </c>
      <c r="O122" s="97" t="e">
        <f>VLOOKUP(G122,'ECHA biocidal AS'!C118:H1585,6,FALSE)</f>
        <v>#N/A</v>
      </c>
      <c r="P122" s="106" t="e">
        <f>IF(AND(O122="false",(ISNUMBER(MATCH(G122,'ECHA biocidal AS'!C:C,0)))),TRUE,FALSE)</f>
        <v>#N/A</v>
      </c>
      <c r="R122" s="106" t="b">
        <f>IF(ISNUMBER(MATCH(G122,'ECHA candidate SVHC'!D:D,0)),TRUE,FALSE)</f>
        <v>0</v>
      </c>
      <c r="T122" s="106" t="b">
        <f>IF(ISNUMBER(MATCH(G122,'EQS WFD'!D:D,0)),TRUE,FALSE)</f>
        <v>0</v>
      </c>
      <c r="U122" s="106" t="b">
        <f>IF(ISNUMBER(MATCH(G122,'ECHA POP'!D:D,0)),TRUE,FALSE)</f>
        <v>0</v>
      </c>
    </row>
    <row r="123" spans="4:21" hidden="1" x14ac:dyDescent="0.15">
      <c r="E123" s="158" t="s">
        <v>269</v>
      </c>
      <c r="F123" s="158" t="s">
        <v>269</v>
      </c>
      <c r="G123" s="158" t="s">
        <v>183</v>
      </c>
      <c r="H123" s="158" t="s">
        <v>270</v>
      </c>
      <c r="I123" s="151"/>
      <c r="J123" s="152"/>
      <c r="M123" s="126" t="str">
        <f t="shared" si="3"/>
        <v>Not Found</v>
      </c>
      <c r="N123" s="97" t="b">
        <f t="shared" si="4"/>
        <v>0</v>
      </c>
      <c r="O123" s="97" t="e">
        <f>VLOOKUP(G123,'ECHA biocidal AS'!C119:H1586,6,FALSE)</f>
        <v>#N/A</v>
      </c>
      <c r="P123" s="106" t="e">
        <f>IF(AND(O123="false",(ISNUMBER(MATCH(G123,'ECHA biocidal AS'!C:C,0)))),TRUE,FALSE)</f>
        <v>#N/A</v>
      </c>
      <c r="R123" s="106" t="b">
        <f>IF(ISNUMBER(MATCH(G123,'ECHA candidate SVHC'!D:D,0)),TRUE,FALSE)</f>
        <v>0</v>
      </c>
      <c r="T123" s="106" t="b">
        <f>IF(ISNUMBER(MATCH(G123,'EQS WFD'!D:D,0)),TRUE,FALSE)</f>
        <v>0</v>
      </c>
      <c r="U123" s="106" t="b">
        <f>IF(ISNUMBER(MATCH(G123,'ECHA POP'!D:D,0)),TRUE,FALSE)</f>
        <v>0</v>
      </c>
    </row>
    <row r="124" spans="4:21" ht="30" hidden="1" x14ac:dyDescent="0.15">
      <c r="E124" s="159" t="s">
        <v>271</v>
      </c>
      <c r="F124" s="159" t="s">
        <v>271</v>
      </c>
      <c r="G124" s="158" t="s">
        <v>272</v>
      </c>
      <c r="H124" s="158" t="s">
        <v>273</v>
      </c>
      <c r="I124" s="151"/>
      <c r="J124" s="152"/>
      <c r="M124" s="126" t="str">
        <f t="shared" si="3"/>
        <v>Not Found</v>
      </c>
      <c r="N124" s="97" t="b">
        <f t="shared" si="4"/>
        <v>0</v>
      </c>
      <c r="O124" s="97" t="e">
        <f>VLOOKUP(G124,'ECHA biocidal AS'!C120:H1587,6,FALSE)</f>
        <v>#N/A</v>
      </c>
      <c r="P124" s="106" t="e">
        <f>IF(AND(O124="false",(ISNUMBER(MATCH(G124,'ECHA biocidal AS'!C:C,0)))),TRUE,FALSE)</f>
        <v>#N/A</v>
      </c>
      <c r="R124" s="106" t="b">
        <f>IF(ISNUMBER(MATCH(G124,'ECHA candidate SVHC'!D:D,0)),TRUE,FALSE)</f>
        <v>0</v>
      </c>
      <c r="T124" s="106" t="b">
        <f>IF(ISNUMBER(MATCH(G124,'EQS WFD'!D:D,0)),TRUE,FALSE)</f>
        <v>0</v>
      </c>
      <c r="U124" s="106" t="b">
        <f>IF(ISNUMBER(MATCH(G124,'ECHA POP'!D:D,0)),TRUE,FALSE)</f>
        <v>0</v>
      </c>
    </row>
    <row r="125" spans="4:21" hidden="1" x14ac:dyDescent="0.15">
      <c r="E125" s="158" t="s">
        <v>274</v>
      </c>
      <c r="F125" s="158" t="s">
        <v>274</v>
      </c>
      <c r="G125" s="158" t="s">
        <v>275</v>
      </c>
      <c r="H125" s="158" t="s">
        <v>276</v>
      </c>
      <c r="I125" s="151"/>
      <c r="J125" s="152"/>
      <c r="M125" s="126" t="str">
        <f t="shared" si="3"/>
        <v>Not Found</v>
      </c>
      <c r="N125" s="97" t="b">
        <f t="shared" si="4"/>
        <v>0</v>
      </c>
      <c r="O125" s="97" t="e">
        <f>VLOOKUP(G125,'ECHA biocidal AS'!C121:H1588,6,FALSE)</f>
        <v>#N/A</v>
      </c>
      <c r="P125" s="106" t="e">
        <f>IF(AND(O125="false",(ISNUMBER(MATCH(G125,'ECHA biocidal AS'!C:C,0)))),TRUE,FALSE)</f>
        <v>#N/A</v>
      </c>
      <c r="R125" s="106" t="b">
        <f>IF(ISNUMBER(MATCH(G125,'ECHA candidate SVHC'!D:D,0)),TRUE,FALSE)</f>
        <v>0</v>
      </c>
      <c r="T125" s="106" t="b">
        <f>IF(ISNUMBER(MATCH(G125,'EQS WFD'!D:D,0)),TRUE,FALSE)</f>
        <v>0</v>
      </c>
      <c r="U125" s="106" t="b">
        <f>IF(ISNUMBER(MATCH(G125,'ECHA POP'!D:D,0)),TRUE,FALSE)</f>
        <v>0</v>
      </c>
    </row>
    <row r="126" spans="4:21" ht="45" hidden="1" x14ac:dyDescent="0.15">
      <c r="E126" s="159" t="s">
        <v>277</v>
      </c>
      <c r="F126" s="159" t="s">
        <v>277</v>
      </c>
      <c r="G126" s="158" t="s">
        <v>278</v>
      </c>
      <c r="H126" s="158" t="s">
        <v>279</v>
      </c>
      <c r="I126" s="151"/>
      <c r="J126" s="152"/>
      <c r="M126" s="126" t="str">
        <f t="shared" si="3"/>
        <v>Not Found</v>
      </c>
      <c r="N126" s="97" t="b">
        <f t="shared" si="4"/>
        <v>0</v>
      </c>
      <c r="O126" s="97" t="e">
        <f>VLOOKUP(G126,'ECHA biocidal AS'!C122:H1589,6,FALSE)</f>
        <v>#N/A</v>
      </c>
      <c r="P126" s="106" t="e">
        <f>IF(AND(O126="false",(ISNUMBER(MATCH(G126,'ECHA biocidal AS'!C:C,0)))),TRUE,FALSE)</f>
        <v>#N/A</v>
      </c>
      <c r="R126" s="106" t="b">
        <f>IF(ISNUMBER(MATCH(G126,'ECHA candidate SVHC'!D:D,0)),TRUE,FALSE)</f>
        <v>0</v>
      </c>
      <c r="T126" s="106" t="b">
        <f>IF(ISNUMBER(MATCH(G126,'EQS WFD'!D:D,0)),TRUE,FALSE)</f>
        <v>0</v>
      </c>
      <c r="U126" s="106" t="b">
        <f>IF(ISNUMBER(MATCH(G126,'ECHA POP'!D:D,0)),TRUE,FALSE)</f>
        <v>0</v>
      </c>
    </row>
    <row r="127" spans="4:21" x14ac:dyDescent="0.15">
      <c r="E127" s="158" t="s">
        <v>280</v>
      </c>
      <c r="F127" s="158" t="s">
        <v>280</v>
      </c>
      <c r="G127" s="158" t="s">
        <v>189</v>
      </c>
      <c r="H127" s="158" t="s">
        <v>281</v>
      </c>
      <c r="I127" s="151"/>
      <c r="J127" s="152"/>
      <c r="M127" s="126" t="b">
        <f t="shared" si="3"/>
        <v>1</v>
      </c>
      <c r="N127" s="97" t="b">
        <f t="shared" si="4"/>
        <v>0</v>
      </c>
      <c r="O127" s="97" t="str">
        <f>VLOOKUP(G127,'ECHA biocidal AS'!C123:H1590,6,FALSE)</f>
        <v>false</v>
      </c>
      <c r="P127" s="106" t="b">
        <f>IF(AND(O127="false",(ISNUMBER(MATCH(G127,'ECHA biocidal AS'!C:C,0)))),TRUE,FALSE)</f>
        <v>1</v>
      </c>
      <c r="R127" s="106" t="b">
        <f>IF(ISNUMBER(MATCH(G127,'ECHA candidate SVHC'!D:D,0)),TRUE,FALSE)</f>
        <v>0</v>
      </c>
      <c r="T127" s="106" t="b">
        <f>IF(ISNUMBER(MATCH(G127,'EQS WFD'!D:D,0)),TRUE,FALSE)</f>
        <v>0</v>
      </c>
      <c r="U127" s="106" t="b">
        <f>IF(ISNUMBER(MATCH(G127,'ECHA POP'!D:D,0)),TRUE,FALSE)</f>
        <v>0</v>
      </c>
    </row>
    <row r="128" spans="4:21" hidden="1" x14ac:dyDescent="0.15">
      <c r="D128" s="158" t="s">
        <v>282</v>
      </c>
      <c r="E128" s="162"/>
      <c r="F128" s="162"/>
      <c r="I128" s="151"/>
      <c r="J128" s="152"/>
      <c r="M128" s="126" t="str">
        <f t="shared" si="3"/>
        <v>Not Found</v>
      </c>
      <c r="N128" s="97" t="b">
        <f t="shared" si="4"/>
        <v>0</v>
      </c>
      <c r="O128" s="97" t="e">
        <f>VLOOKUP(G128,'ECHA biocidal AS'!C124:H1591,6,FALSE)</f>
        <v>#N/A</v>
      </c>
      <c r="P128" s="106" t="e">
        <f>IF(AND(O128="false",(ISNUMBER(MATCH(G128,'ECHA biocidal AS'!C:C,0)))),TRUE,FALSE)</f>
        <v>#N/A</v>
      </c>
      <c r="R128" s="106" t="b">
        <f>IF(ISNUMBER(MATCH(G128,'ECHA candidate SVHC'!D:D,0)),TRUE,FALSE)</f>
        <v>0</v>
      </c>
      <c r="T128" s="106" t="b">
        <f>IF(ISNUMBER(MATCH(G128,'EQS WFD'!D:D,0)),TRUE,FALSE)</f>
        <v>0</v>
      </c>
      <c r="U128" s="106" t="b">
        <f>IF(ISNUMBER(MATCH(G128,'ECHA POP'!D:D,0)),TRUE,FALSE)</f>
        <v>0</v>
      </c>
    </row>
    <row r="129" spans="4:21" ht="30" hidden="1" x14ac:dyDescent="0.15">
      <c r="D129" s="162"/>
      <c r="E129" s="163" t="s">
        <v>283</v>
      </c>
      <c r="F129" s="163" t="s">
        <v>283</v>
      </c>
      <c r="G129" s="168" t="s">
        <v>263</v>
      </c>
      <c r="H129" s="168" t="s">
        <v>264</v>
      </c>
      <c r="I129" s="151"/>
      <c r="J129" s="152"/>
      <c r="M129" s="126" t="str">
        <f t="shared" si="3"/>
        <v>Not Found</v>
      </c>
      <c r="N129" s="97" t="b">
        <f t="shared" si="4"/>
        <v>0</v>
      </c>
      <c r="O129" s="97" t="e">
        <f>VLOOKUP(G129,'ECHA biocidal AS'!C125:H1592,6,FALSE)</f>
        <v>#N/A</v>
      </c>
      <c r="P129" s="106" t="e">
        <f>IF(AND(O129="false",(ISNUMBER(MATCH(G129,'ECHA biocidal AS'!C:C,0)))),TRUE,FALSE)</f>
        <v>#N/A</v>
      </c>
      <c r="R129" s="106" t="b">
        <f>IF(ISNUMBER(MATCH(G129,'ECHA candidate SVHC'!D:D,0)),TRUE,FALSE)</f>
        <v>0</v>
      </c>
      <c r="T129" s="106" t="b">
        <f>IF(ISNUMBER(MATCH(G129,'EQS WFD'!D:D,0)),TRUE,FALSE)</f>
        <v>0</v>
      </c>
      <c r="U129" s="106" t="b">
        <f>IF(ISNUMBER(MATCH(G129,'ECHA POP'!D:D,0)),TRUE,FALSE)</f>
        <v>0</v>
      </c>
    </row>
    <row r="130" spans="4:21" ht="30" hidden="1" x14ac:dyDescent="0.15">
      <c r="D130" s="162"/>
      <c r="E130" s="163" t="s">
        <v>177</v>
      </c>
      <c r="F130" s="163" t="s">
        <v>177</v>
      </c>
      <c r="G130" s="168" t="s">
        <v>284</v>
      </c>
      <c r="H130" s="168" t="s">
        <v>285</v>
      </c>
      <c r="I130" s="151"/>
      <c r="J130" s="152"/>
      <c r="M130" s="126" t="str">
        <f t="shared" si="3"/>
        <v>Not Found</v>
      </c>
      <c r="N130" s="97" t="b">
        <f t="shared" si="4"/>
        <v>0</v>
      </c>
      <c r="O130" s="97" t="e">
        <f>VLOOKUP(G130,'ECHA biocidal AS'!C126:H1593,6,FALSE)</f>
        <v>#N/A</v>
      </c>
      <c r="P130" s="106" t="e">
        <f>IF(AND(O130="false",(ISNUMBER(MATCH(G130,'ECHA biocidal AS'!C:C,0)))),TRUE,FALSE)</f>
        <v>#N/A</v>
      </c>
      <c r="R130" s="106" t="b">
        <f>IF(ISNUMBER(MATCH(G130,'ECHA candidate SVHC'!D:D,0)),TRUE,FALSE)</f>
        <v>0</v>
      </c>
      <c r="T130" s="106" t="b">
        <f>IF(ISNUMBER(MATCH(G130,'EQS WFD'!D:D,0)),TRUE,FALSE)</f>
        <v>0</v>
      </c>
      <c r="U130" s="106" t="b">
        <f>IF(ISNUMBER(MATCH(G130,'ECHA POP'!D:D,0)),TRUE,FALSE)</f>
        <v>0</v>
      </c>
    </row>
    <row r="131" spans="4:21" ht="45" hidden="1" x14ac:dyDescent="0.15">
      <c r="D131" s="162"/>
      <c r="E131" s="163" t="s">
        <v>286</v>
      </c>
      <c r="F131" s="163" t="s">
        <v>286</v>
      </c>
      <c r="G131" s="168" t="s">
        <v>287</v>
      </c>
      <c r="H131" s="168" t="s">
        <v>288</v>
      </c>
      <c r="I131" s="151"/>
      <c r="J131" s="152"/>
      <c r="M131" s="126" t="str">
        <f t="shared" si="3"/>
        <v>Not Found</v>
      </c>
      <c r="N131" s="97" t="b">
        <f t="shared" si="4"/>
        <v>0</v>
      </c>
      <c r="O131" s="97" t="e">
        <f>VLOOKUP(G131,'ECHA biocidal AS'!C127:H1594,6,FALSE)</f>
        <v>#N/A</v>
      </c>
      <c r="P131" s="106" t="e">
        <f>IF(AND(O131="false",(ISNUMBER(MATCH(G131,'ECHA biocidal AS'!C:C,0)))),TRUE,FALSE)</f>
        <v>#N/A</v>
      </c>
      <c r="R131" s="106" t="b">
        <f>IF(ISNUMBER(MATCH(G131,'ECHA candidate SVHC'!D:D,0)),TRUE,FALSE)</f>
        <v>0</v>
      </c>
      <c r="T131" s="106" t="b">
        <f>IF(ISNUMBER(MATCH(G131,'EQS WFD'!D:D,0)),TRUE,FALSE)</f>
        <v>0</v>
      </c>
      <c r="U131" s="106" t="b">
        <f>IF(ISNUMBER(MATCH(G131,'ECHA POP'!D:D,0)),TRUE,FALSE)</f>
        <v>0</v>
      </c>
    </row>
    <row r="132" spans="4:21" ht="15" hidden="1" x14ac:dyDescent="0.15">
      <c r="D132" s="162"/>
      <c r="E132" s="163" t="s">
        <v>289</v>
      </c>
      <c r="F132" s="163" t="s">
        <v>289</v>
      </c>
      <c r="G132" s="168" t="s">
        <v>183</v>
      </c>
      <c r="H132" s="168" t="s">
        <v>270</v>
      </c>
      <c r="I132" s="151"/>
      <c r="J132" s="152"/>
      <c r="M132" s="126" t="str">
        <f t="shared" si="3"/>
        <v>Not Found</v>
      </c>
      <c r="N132" s="97" t="b">
        <f t="shared" si="4"/>
        <v>0</v>
      </c>
      <c r="O132" s="97" t="e">
        <f>VLOOKUP(G132,'ECHA biocidal AS'!C128:H1595,6,FALSE)</f>
        <v>#N/A</v>
      </c>
      <c r="P132" s="106" t="e">
        <f>IF(AND(O132="false",(ISNUMBER(MATCH(G132,'ECHA biocidal AS'!C:C,0)))),TRUE,FALSE)</f>
        <v>#N/A</v>
      </c>
      <c r="R132" s="106" t="b">
        <f>IF(ISNUMBER(MATCH(G132,'ECHA candidate SVHC'!D:D,0)),TRUE,FALSE)</f>
        <v>0</v>
      </c>
      <c r="T132" s="106" t="b">
        <f>IF(ISNUMBER(MATCH(G132,'EQS WFD'!D:D,0)),TRUE,FALSE)</f>
        <v>0</v>
      </c>
      <c r="U132" s="106" t="b">
        <f>IF(ISNUMBER(MATCH(G132,'ECHA POP'!D:D,0)),TRUE,FALSE)</f>
        <v>0</v>
      </c>
    </row>
    <row r="133" spans="4:21" ht="15" hidden="1" x14ac:dyDescent="0.15">
      <c r="D133" s="162"/>
      <c r="E133" s="163" t="s">
        <v>290</v>
      </c>
      <c r="F133" s="163" t="s">
        <v>290</v>
      </c>
      <c r="G133" s="168" t="s">
        <v>198</v>
      </c>
      <c r="H133" s="168" t="s">
        <v>291</v>
      </c>
      <c r="I133" s="151"/>
      <c r="J133" s="152"/>
      <c r="M133" s="126" t="str">
        <f t="shared" si="3"/>
        <v>Not Found</v>
      </c>
      <c r="N133" s="97" t="b">
        <f t="shared" si="4"/>
        <v>0</v>
      </c>
      <c r="O133" s="97" t="e">
        <f>VLOOKUP(G133,'ECHA biocidal AS'!C129:H1596,6,FALSE)</f>
        <v>#N/A</v>
      </c>
      <c r="P133" s="106" t="e">
        <f>IF(AND(O133="false",(ISNUMBER(MATCH(G133,'ECHA biocidal AS'!C:C,0)))),TRUE,FALSE)</f>
        <v>#N/A</v>
      </c>
      <c r="R133" s="106" t="b">
        <f>IF(ISNUMBER(MATCH(G133,'ECHA candidate SVHC'!D:D,0)),TRUE,FALSE)</f>
        <v>0</v>
      </c>
      <c r="T133" s="106" t="b">
        <f>IF(ISNUMBER(MATCH(G133,'EQS WFD'!D:D,0)),TRUE,FALSE)</f>
        <v>0</v>
      </c>
      <c r="U133" s="106" t="b">
        <f>IF(ISNUMBER(MATCH(G133,'ECHA POP'!D:D,0)),TRUE,FALSE)</f>
        <v>0</v>
      </c>
    </row>
    <row r="134" spans="4:21" ht="60" hidden="1" x14ac:dyDescent="0.15">
      <c r="D134" s="162"/>
      <c r="E134" s="163" t="s">
        <v>292</v>
      </c>
      <c r="F134" s="163" t="s">
        <v>292</v>
      </c>
      <c r="G134" s="168" t="s">
        <v>293</v>
      </c>
      <c r="H134" s="168" t="s">
        <v>294</v>
      </c>
      <c r="I134" s="151"/>
      <c r="J134" s="152"/>
      <c r="M134" s="126" t="str">
        <f t="shared" si="3"/>
        <v>Not Found</v>
      </c>
      <c r="N134" s="97" t="b">
        <f t="shared" si="4"/>
        <v>0</v>
      </c>
      <c r="O134" s="97" t="e">
        <f>VLOOKUP(G134,'ECHA biocidal AS'!C130:H1597,6,FALSE)</f>
        <v>#N/A</v>
      </c>
      <c r="P134" s="106" t="e">
        <f>IF(AND(O134="false",(ISNUMBER(MATCH(G134,'ECHA biocidal AS'!C:C,0)))),TRUE,FALSE)</f>
        <v>#N/A</v>
      </c>
      <c r="R134" s="106" t="b">
        <f>IF(ISNUMBER(MATCH(G134,'ECHA candidate SVHC'!D:D,0)),TRUE,FALSE)</f>
        <v>0</v>
      </c>
      <c r="T134" s="106" t="b">
        <f>IF(ISNUMBER(MATCH(G134,'EQS WFD'!D:D,0)),TRUE,FALSE)</f>
        <v>0</v>
      </c>
      <c r="U134" s="106" t="b">
        <f>IF(ISNUMBER(MATCH(G134,'ECHA POP'!D:D,0)),TRUE,FALSE)</f>
        <v>0</v>
      </c>
    </row>
    <row r="135" spans="4:21" ht="15" hidden="1" x14ac:dyDescent="0.15">
      <c r="D135" s="162"/>
      <c r="E135" s="163" t="s">
        <v>295</v>
      </c>
      <c r="F135" s="163" t="s">
        <v>295</v>
      </c>
      <c r="G135" s="168" t="s">
        <v>296</v>
      </c>
      <c r="H135" s="168" t="s">
        <v>297</v>
      </c>
      <c r="I135" s="151"/>
      <c r="J135" s="152"/>
      <c r="M135" s="126" t="str">
        <f t="shared" si="3"/>
        <v>Not Found</v>
      </c>
      <c r="N135" s="97" t="b">
        <f t="shared" si="4"/>
        <v>0</v>
      </c>
      <c r="O135" s="97" t="e">
        <f>VLOOKUP(G135,'ECHA biocidal AS'!C131:H1598,6,FALSE)</f>
        <v>#N/A</v>
      </c>
      <c r="P135" s="106" t="e">
        <f>IF(AND(O135="false",(ISNUMBER(MATCH(G135,'ECHA biocidal AS'!C:C,0)))),TRUE,FALSE)</f>
        <v>#N/A</v>
      </c>
      <c r="R135" s="106" t="b">
        <f>IF(ISNUMBER(MATCH(G135,'ECHA candidate SVHC'!D:D,0)),TRUE,FALSE)</f>
        <v>0</v>
      </c>
      <c r="T135" s="106" t="b">
        <f>IF(ISNUMBER(MATCH(G135,'EQS WFD'!D:D,0)),TRUE,FALSE)</f>
        <v>0</v>
      </c>
      <c r="U135" s="106" t="b">
        <f>IF(ISNUMBER(MATCH(G135,'ECHA POP'!D:D,0)),TRUE,FALSE)</f>
        <v>0</v>
      </c>
    </row>
    <row r="136" spans="4:21" ht="30" hidden="1" x14ac:dyDescent="0.15">
      <c r="D136" s="162"/>
      <c r="E136" s="164" t="s">
        <v>298</v>
      </c>
      <c r="F136" s="164" t="s">
        <v>298</v>
      </c>
      <c r="G136" s="168" t="s">
        <v>192</v>
      </c>
      <c r="H136" s="168" t="s">
        <v>299</v>
      </c>
      <c r="I136" s="151"/>
      <c r="J136" s="152"/>
      <c r="M136" s="126" t="str">
        <f t="shared" ref="M136:M199" si="5">IF(COUNTIF(P136:W136,TRUE)&gt;0,TRUE,"Not Found")</f>
        <v>Not Found</v>
      </c>
      <c r="N136" s="97" t="b">
        <f t="shared" ref="N136:N199" si="6">IF(AND((COUNTIF(I136,"*H4*")),(COUNTIF($E$7,"*H4*"))),TRUE,FALSE)</f>
        <v>0</v>
      </c>
      <c r="O136" s="97" t="e">
        <f>VLOOKUP(G136,'ECHA biocidal AS'!C132:H1599,6,FALSE)</f>
        <v>#N/A</v>
      </c>
      <c r="P136" s="106" t="e">
        <f>IF(AND(O136="false",(ISNUMBER(MATCH(G136,'ECHA biocidal AS'!C:C,0)))),TRUE,FALSE)</f>
        <v>#N/A</v>
      </c>
      <c r="R136" s="106" t="b">
        <f>IF(ISNUMBER(MATCH(G136,'ECHA candidate SVHC'!D:D,0)),TRUE,FALSE)</f>
        <v>0</v>
      </c>
      <c r="T136" s="106" t="b">
        <f>IF(ISNUMBER(MATCH(G136,'EQS WFD'!D:D,0)),TRUE,FALSE)</f>
        <v>0</v>
      </c>
      <c r="U136" s="106" t="b">
        <f>IF(ISNUMBER(MATCH(G136,'ECHA POP'!D:D,0)),TRUE,FALSE)</f>
        <v>0</v>
      </c>
    </row>
    <row r="137" spans="4:21" ht="15" hidden="1" x14ac:dyDescent="0.15">
      <c r="D137" s="162"/>
      <c r="E137" s="163" t="s">
        <v>300</v>
      </c>
      <c r="F137" s="163" t="s">
        <v>300</v>
      </c>
      <c r="G137" s="168" t="s">
        <v>301</v>
      </c>
      <c r="H137" s="168" t="s">
        <v>302</v>
      </c>
      <c r="I137" s="151"/>
      <c r="J137" s="152"/>
      <c r="M137" s="126" t="str">
        <f t="shared" si="5"/>
        <v>Not Found</v>
      </c>
      <c r="N137" s="97" t="b">
        <f t="shared" si="6"/>
        <v>0</v>
      </c>
      <c r="O137" s="97" t="e">
        <f>VLOOKUP(G137,'ECHA biocidal AS'!C133:H1600,6,FALSE)</f>
        <v>#N/A</v>
      </c>
      <c r="P137" s="106" t="e">
        <f>IF(AND(O137="false",(ISNUMBER(MATCH(G137,'ECHA biocidal AS'!C:C,0)))),TRUE,FALSE)</f>
        <v>#N/A</v>
      </c>
      <c r="R137" s="106" t="b">
        <f>IF(ISNUMBER(MATCH(G137,'ECHA candidate SVHC'!D:D,0)),TRUE,FALSE)</f>
        <v>0</v>
      </c>
      <c r="T137" s="106" t="b">
        <f>IF(ISNUMBER(MATCH(G137,'EQS WFD'!D:D,0)),TRUE,FALSE)</f>
        <v>0</v>
      </c>
      <c r="U137" s="106" t="b">
        <f>IF(ISNUMBER(MATCH(G137,'ECHA POP'!D:D,0)),TRUE,FALSE)</f>
        <v>0</v>
      </c>
    </row>
    <row r="138" spans="4:21" ht="45" hidden="1" x14ac:dyDescent="0.15">
      <c r="D138" s="162"/>
      <c r="E138" s="163" t="s">
        <v>303</v>
      </c>
      <c r="F138" s="163" t="s">
        <v>303</v>
      </c>
      <c r="G138" s="168" t="s">
        <v>182</v>
      </c>
      <c r="H138" s="168" t="s">
        <v>304</v>
      </c>
      <c r="I138" s="151"/>
      <c r="J138" s="152"/>
      <c r="M138" s="126" t="str">
        <f t="shared" si="5"/>
        <v>Not Found</v>
      </c>
      <c r="N138" s="97" t="b">
        <f t="shared" si="6"/>
        <v>0</v>
      </c>
      <c r="O138" s="97" t="e">
        <f>VLOOKUP(G138,'ECHA biocidal AS'!C134:H1601,6,FALSE)</f>
        <v>#N/A</v>
      </c>
      <c r="P138" s="106" t="e">
        <f>IF(AND(O138="false",(ISNUMBER(MATCH(G138,'ECHA biocidal AS'!C:C,0)))),TRUE,FALSE)</f>
        <v>#N/A</v>
      </c>
      <c r="R138" s="106" t="b">
        <f>IF(ISNUMBER(MATCH(G138,'ECHA candidate SVHC'!D:D,0)),TRUE,FALSE)</f>
        <v>0</v>
      </c>
      <c r="T138" s="106" t="b">
        <f>IF(ISNUMBER(MATCH(G138,'EQS WFD'!D:D,0)),TRUE,FALSE)</f>
        <v>0</v>
      </c>
      <c r="U138" s="106" t="b">
        <f>IF(ISNUMBER(MATCH(G138,'ECHA POP'!D:D,0)),TRUE,FALSE)</f>
        <v>0</v>
      </c>
    </row>
    <row r="139" spans="4:21" ht="60" hidden="1" x14ac:dyDescent="0.15">
      <c r="D139" s="162"/>
      <c r="E139" s="164" t="s">
        <v>305</v>
      </c>
      <c r="F139" s="164" t="s">
        <v>305</v>
      </c>
      <c r="G139" s="168" t="s">
        <v>306</v>
      </c>
      <c r="H139" s="168" t="s">
        <v>307</v>
      </c>
      <c r="I139" s="151"/>
      <c r="J139" s="152"/>
      <c r="M139" s="126" t="str">
        <f t="shared" si="5"/>
        <v>Not Found</v>
      </c>
      <c r="N139" s="97" t="b">
        <f t="shared" si="6"/>
        <v>0</v>
      </c>
      <c r="O139" s="97" t="e">
        <f>VLOOKUP(G139,'ECHA biocidal AS'!C135:H1602,6,FALSE)</f>
        <v>#N/A</v>
      </c>
      <c r="P139" s="106" t="e">
        <f>IF(AND(O139="false",(ISNUMBER(MATCH(G139,'ECHA biocidal AS'!C:C,0)))),TRUE,FALSE)</f>
        <v>#N/A</v>
      </c>
      <c r="R139" s="106" t="b">
        <f>IF(ISNUMBER(MATCH(G139,'ECHA candidate SVHC'!D:D,0)),TRUE,FALSE)</f>
        <v>0</v>
      </c>
      <c r="T139" s="106" t="b">
        <f>IF(ISNUMBER(MATCH(G139,'EQS WFD'!D:D,0)),TRUE,FALSE)</f>
        <v>0</v>
      </c>
      <c r="U139" s="106" t="b">
        <f>IF(ISNUMBER(MATCH(G139,'ECHA POP'!D:D,0)),TRUE,FALSE)</f>
        <v>0</v>
      </c>
    </row>
    <row r="140" spans="4:21" ht="90" hidden="1" x14ac:dyDescent="0.15">
      <c r="D140" s="162"/>
      <c r="E140" s="165" t="s">
        <v>308</v>
      </c>
      <c r="F140" s="165" t="s">
        <v>308</v>
      </c>
      <c r="G140" s="168" t="s">
        <v>309</v>
      </c>
      <c r="H140" s="168" t="s">
        <v>310</v>
      </c>
      <c r="I140" s="151"/>
      <c r="J140" s="152"/>
      <c r="M140" s="126" t="str">
        <f t="shared" si="5"/>
        <v>Not Found</v>
      </c>
      <c r="N140" s="97" t="b">
        <f t="shared" si="6"/>
        <v>0</v>
      </c>
      <c r="O140" s="97" t="e">
        <f>VLOOKUP(G140,'ECHA biocidal AS'!C136:H1603,6,FALSE)</f>
        <v>#N/A</v>
      </c>
      <c r="P140" s="106" t="e">
        <f>IF(AND(O140="false",(ISNUMBER(MATCH(G140,'ECHA biocidal AS'!C:C,0)))),TRUE,FALSE)</f>
        <v>#N/A</v>
      </c>
      <c r="R140" s="106" t="b">
        <f>IF(ISNUMBER(MATCH(G140,'ECHA candidate SVHC'!D:D,0)),TRUE,FALSE)</f>
        <v>0</v>
      </c>
      <c r="T140" s="106" t="b">
        <f>IF(ISNUMBER(MATCH(G140,'EQS WFD'!D:D,0)),TRUE,FALSE)</f>
        <v>0</v>
      </c>
      <c r="U140" s="106" t="b">
        <f>IF(ISNUMBER(MATCH(G140,'ECHA POP'!D:D,0)),TRUE,FALSE)</f>
        <v>0</v>
      </c>
    </row>
    <row r="141" spans="4:21" ht="15" hidden="1" x14ac:dyDescent="0.15">
      <c r="D141" s="162"/>
      <c r="E141" s="163" t="s">
        <v>311</v>
      </c>
      <c r="F141" s="163" t="s">
        <v>311</v>
      </c>
      <c r="G141" s="168" t="s">
        <v>312</v>
      </c>
      <c r="H141" s="168" t="s">
        <v>313</v>
      </c>
      <c r="I141" s="151"/>
      <c r="J141" s="152"/>
      <c r="M141" s="126" t="str">
        <f t="shared" si="5"/>
        <v>Not Found</v>
      </c>
      <c r="N141" s="97" t="b">
        <f t="shared" si="6"/>
        <v>0</v>
      </c>
      <c r="O141" s="97" t="e">
        <f>VLOOKUP(G141,'ECHA biocidal AS'!C137:H1604,6,FALSE)</f>
        <v>#N/A</v>
      </c>
      <c r="P141" s="106" t="e">
        <f>IF(AND(O141="false",(ISNUMBER(MATCH(G141,'ECHA biocidal AS'!C:C,0)))),TRUE,FALSE)</f>
        <v>#N/A</v>
      </c>
      <c r="R141" s="106" t="b">
        <f>IF(ISNUMBER(MATCH(G141,'ECHA candidate SVHC'!D:D,0)),TRUE,FALSE)</f>
        <v>0</v>
      </c>
      <c r="T141" s="106" t="b">
        <f>IF(ISNUMBER(MATCH(G141,'EQS WFD'!D:D,0)),TRUE,FALSE)</f>
        <v>0</v>
      </c>
      <c r="U141" s="106" t="b">
        <f>IF(ISNUMBER(MATCH(G141,'ECHA POP'!D:D,0)),TRUE,FALSE)</f>
        <v>0</v>
      </c>
    </row>
    <row r="142" spans="4:21" ht="45" hidden="1" x14ac:dyDescent="0.15">
      <c r="D142" s="162"/>
      <c r="E142" s="163" t="s">
        <v>314</v>
      </c>
      <c r="F142" s="163" t="s">
        <v>314</v>
      </c>
      <c r="G142" s="168" t="s">
        <v>193</v>
      </c>
      <c r="H142" s="168" t="s">
        <v>266</v>
      </c>
      <c r="I142" s="151"/>
      <c r="J142" s="152"/>
      <c r="M142" s="126" t="str">
        <f t="shared" si="5"/>
        <v>Not Found</v>
      </c>
      <c r="N142" s="97" t="b">
        <f t="shared" si="6"/>
        <v>0</v>
      </c>
      <c r="O142" s="97" t="e">
        <f>VLOOKUP(G142,'ECHA biocidal AS'!C138:H1605,6,FALSE)</f>
        <v>#N/A</v>
      </c>
      <c r="P142" s="106" t="e">
        <f>IF(AND(O142="false",(ISNUMBER(MATCH(G142,'ECHA biocidal AS'!C:C,0)))),TRUE,FALSE)</f>
        <v>#N/A</v>
      </c>
      <c r="R142" s="106" t="b">
        <f>IF(ISNUMBER(MATCH(G142,'ECHA candidate SVHC'!D:D,0)),TRUE,FALSE)</f>
        <v>0</v>
      </c>
      <c r="T142" s="106" t="b">
        <f>IF(ISNUMBER(MATCH(G142,'EQS WFD'!D:D,0)),TRUE,FALSE)</f>
        <v>0</v>
      </c>
      <c r="U142" s="106" t="b">
        <f>IF(ISNUMBER(MATCH(G142,'ECHA POP'!D:D,0)),TRUE,FALSE)</f>
        <v>0</v>
      </c>
    </row>
    <row r="143" spans="4:21" ht="15" hidden="1" x14ac:dyDescent="0.15">
      <c r="D143" s="162"/>
      <c r="E143" s="164" t="s">
        <v>315</v>
      </c>
      <c r="F143" s="164" t="s">
        <v>315</v>
      </c>
      <c r="G143" s="168" t="s">
        <v>187</v>
      </c>
      <c r="H143" s="168" t="s">
        <v>316</v>
      </c>
      <c r="I143" s="151"/>
      <c r="J143" s="152"/>
      <c r="M143" s="126" t="str">
        <f t="shared" si="5"/>
        <v>Not Found</v>
      </c>
      <c r="N143" s="97" t="b">
        <f t="shared" si="6"/>
        <v>0</v>
      </c>
      <c r="O143" s="97" t="e">
        <f>VLOOKUP(G143,'ECHA biocidal AS'!C139:H1606,6,FALSE)</f>
        <v>#N/A</v>
      </c>
      <c r="P143" s="106" t="e">
        <f>IF(AND(O143="false",(ISNUMBER(MATCH(G143,'ECHA biocidal AS'!C:C,0)))),TRUE,FALSE)</f>
        <v>#N/A</v>
      </c>
      <c r="R143" s="106" t="b">
        <f>IF(ISNUMBER(MATCH(G143,'ECHA candidate SVHC'!D:D,0)),TRUE,FALSE)</f>
        <v>0</v>
      </c>
      <c r="T143" s="106" t="b">
        <f>IF(ISNUMBER(MATCH(G143,'EQS WFD'!D:D,0)),TRUE,FALSE)</f>
        <v>0</v>
      </c>
      <c r="U143" s="106" t="b">
        <f>IF(ISNUMBER(MATCH(G143,'ECHA POP'!D:D,0)),TRUE,FALSE)</f>
        <v>0</v>
      </c>
    </row>
    <row r="144" spans="4:21" ht="60" hidden="1" x14ac:dyDescent="0.15">
      <c r="D144" s="162"/>
      <c r="E144" s="163" t="s">
        <v>317</v>
      </c>
      <c r="F144" s="163" t="s">
        <v>317</v>
      </c>
      <c r="G144" s="168" t="s">
        <v>318</v>
      </c>
      <c r="H144" s="168" t="s">
        <v>319</v>
      </c>
      <c r="I144" s="151"/>
      <c r="J144" s="152"/>
      <c r="M144" s="126" t="str">
        <f t="shared" si="5"/>
        <v>Not Found</v>
      </c>
      <c r="N144" s="97" t="b">
        <f t="shared" si="6"/>
        <v>0</v>
      </c>
      <c r="O144" s="97" t="e">
        <f>VLOOKUP(G144,'ECHA biocidal AS'!C140:H1607,6,FALSE)</f>
        <v>#N/A</v>
      </c>
      <c r="P144" s="106" t="e">
        <f>IF(AND(O144="false",(ISNUMBER(MATCH(G144,'ECHA biocidal AS'!C:C,0)))),TRUE,FALSE)</f>
        <v>#N/A</v>
      </c>
      <c r="R144" s="106" t="b">
        <f>IF(ISNUMBER(MATCH(G144,'ECHA candidate SVHC'!D:D,0)),TRUE,FALSE)</f>
        <v>0</v>
      </c>
      <c r="T144" s="106" t="b">
        <f>IF(ISNUMBER(MATCH(G144,'EQS WFD'!D:D,0)),TRUE,FALSE)</f>
        <v>0</v>
      </c>
      <c r="U144" s="106" t="b">
        <f>IF(ISNUMBER(MATCH(G144,'ECHA POP'!D:D,0)),TRUE,FALSE)</f>
        <v>0</v>
      </c>
    </row>
    <row r="145" spans="4:21" ht="45" hidden="1" x14ac:dyDescent="0.15">
      <c r="D145" s="162"/>
      <c r="E145" s="164" t="s">
        <v>320</v>
      </c>
      <c r="F145" s="164" t="s">
        <v>320</v>
      </c>
      <c r="G145" s="168" t="s">
        <v>321</v>
      </c>
      <c r="H145" s="168" t="s">
        <v>322</v>
      </c>
      <c r="I145" s="151"/>
      <c r="J145" s="152"/>
      <c r="M145" s="126" t="str">
        <f t="shared" si="5"/>
        <v>Not Found</v>
      </c>
      <c r="N145" s="97" t="b">
        <f t="shared" si="6"/>
        <v>0</v>
      </c>
      <c r="O145" s="97" t="e">
        <f>VLOOKUP(G145,'ECHA biocidal AS'!C141:H1608,6,FALSE)</f>
        <v>#N/A</v>
      </c>
      <c r="P145" s="106" t="e">
        <f>IF(AND(O145="false",(ISNUMBER(MATCH(G145,'ECHA biocidal AS'!C:C,0)))),TRUE,FALSE)</f>
        <v>#N/A</v>
      </c>
      <c r="R145" s="106" t="b">
        <f>IF(ISNUMBER(MATCH(G145,'ECHA candidate SVHC'!D:D,0)),TRUE,FALSE)</f>
        <v>0</v>
      </c>
      <c r="T145" s="106" t="b">
        <f>IF(ISNUMBER(MATCH(G145,'EQS WFD'!D:D,0)),TRUE,FALSE)</f>
        <v>0</v>
      </c>
      <c r="U145" s="106" t="b">
        <f>IF(ISNUMBER(MATCH(G145,'ECHA POP'!D:D,0)),TRUE,FALSE)</f>
        <v>0</v>
      </c>
    </row>
    <row r="146" spans="4:21" ht="30" hidden="1" x14ac:dyDescent="0.15">
      <c r="D146" s="162"/>
      <c r="E146" s="164" t="s">
        <v>323</v>
      </c>
      <c r="F146" s="164" t="s">
        <v>323</v>
      </c>
      <c r="G146" s="168" t="s">
        <v>275</v>
      </c>
      <c r="H146" s="168" t="s">
        <v>276</v>
      </c>
      <c r="I146" s="151"/>
      <c r="J146" s="152"/>
      <c r="M146" s="126" t="str">
        <f t="shared" si="5"/>
        <v>Not Found</v>
      </c>
      <c r="N146" s="97" t="b">
        <f t="shared" si="6"/>
        <v>0</v>
      </c>
      <c r="O146" s="97" t="e">
        <f>VLOOKUP(G146,'ECHA biocidal AS'!C142:H1609,6,FALSE)</f>
        <v>#N/A</v>
      </c>
      <c r="P146" s="106" t="e">
        <f>IF(AND(O146="false",(ISNUMBER(MATCH(G146,'ECHA biocidal AS'!C:C,0)))),TRUE,FALSE)</f>
        <v>#N/A</v>
      </c>
      <c r="R146" s="106" t="b">
        <f>IF(ISNUMBER(MATCH(G146,'ECHA candidate SVHC'!D:D,0)),TRUE,FALSE)</f>
        <v>0</v>
      </c>
      <c r="T146" s="106" t="b">
        <f>IF(ISNUMBER(MATCH(G146,'EQS WFD'!D:D,0)),TRUE,FALSE)</f>
        <v>0</v>
      </c>
      <c r="U146" s="106" t="b">
        <f>IF(ISNUMBER(MATCH(G146,'ECHA POP'!D:D,0)),TRUE,FALSE)</f>
        <v>0</v>
      </c>
    </row>
    <row r="147" spans="4:21" ht="135" hidden="1" x14ac:dyDescent="0.15">
      <c r="D147" s="162"/>
      <c r="E147" s="166" t="s">
        <v>324</v>
      </c>
      <c r="F147" s="166" t="s">
        <v>324</v>
      </c>
      <c r="G147" s="168" t="s">
        <v>325</v>
      </c>
      <c r="H147" s="168" t="s">
        <v>326</v>
      </c>
      <c r="I147" s="151"/>
      <c r="J147" s="152"/>
      <c r="M147" s="126" t="str">
        <f t="shared" si="5"/>
        <v>Not Found</v>
      </c>
      <c r="N147" s="97" t="b">
        <f t="shared" si="6"/>
        <v>0</v>
      </c>
      <c r="O147" s="97" t="e">
        <f>VLOOKUP(G147,'ECHA biocidal AS'!C143:H1610,6,FALSE)</f>
        <v>#N/A</v>
      </c>
      <c r="P147" s="106" t="e">
        <f>IF(AND(O147="false",(ISNUMBER(MATCH(G147,'ECHA biocidal AS'!C:C,0)))),TRUE,FALSE)</f>
        <v>#N/A</v>
      </c>
      <c r="R147" s="106" t="b">
        <f>IF(ISNUMBER(MATCH(G147,'ECHA candidate SVHC'!D:D,0)),TRUE,FALSE)</f>
        <v>0</v>
      </c>
      <c r="T147" s="106" t="b">
        <f>IF(ISNUMBER(MATCH(G147,'EQS WFD'!D:D,0)),TRUE,FALSE)</f>
        <v>0</v>
      </c>
      <c r="U147" s="106" t="b">
        <f>IF(ISNUMBER(MATCH(G147,'ECHA POP'!D:D,0)),TRUE,FALSE)</f>
        <v>0</v>
      </c>
    </row>
    <row r="148" spans="4:21" ht="45" hidden="1" x14ac:dyDescent="0.15">
      <c r="D148" s="162"/>
      <c r="E148" s="167" t="s">
        <v>327</v>
      </c>
      <c r="F148" s="167" t="s">
        <v>327</v>
      </c>
      <c r="G148" s="168" t="s">
        <v>328</v>
      </c>
      <c r="H148" s="168" t="s">
        <v>329</v>
      </c>
      <c r="I148" s="151"/>
      <c r="J148" s="152"/>
      <c r="M148" s="126" t="str">
        <f t="shared" si="5"/>
        <v>Not Found</v>
      </c>
      <c r="N148" s="97" t="b">
        <f t="shared" si="6"/>
        <v>0</v>
      </c>
      <c r="O148" s="97" t="e">
        <f>VLOOKUP(G148,'ECHA biocidal AS'!C144:H1611,6,FALSE)</f>
        <v>#N/A</v>
      </c>
      <c r="P148" s="106" t="e">
        <f>IF(AND(O148="false",(ISNUMBER(MATCH(G148,'ECHA biocidal AS'!C:C,0)))),TRUE,FALSE)</f>
        <v>#N/A</v>
      </c>
      <c r="R148" s="106" t="b">
        <f>IF(ISNUMBER(MATCH(G148,'ECHA candidate SVHC'!D:D,0)),TRUE,FALSE)</f>
        <v>0</v>
      </c>
      <c r="T148" s="106" t="b">
        <f>IF(ISNUMBER(MATCH(G148,'EQS WFD'!D:D,0)),TRUE,FALSE)</f>
        <v>0</v>
      </c>
      <c r="U148" s="106" t="b">
        <f>IF(ISNUMBER(MATCH(G148,'ECHA POP'!D:D,0)),TRUE,FALSE)</f>
        <v>0</v>
      </c>
    </row>
    <row r="149" spans="4:21" ht="60" hidden="1" x14ac:dyDescent="0.15">
      <c r="D149" s="162"/>
      <c r="E149" s="167" t="s">
        <v>330</v>
      </c>
      <c r="F149" s="167" t="s">
        <v>330</v>
      </c>
      <c r="G149" s="168" t="s">
        <v>331</v>
      </c>
      <c r="H149" s="168" t="s">
        <v>332</v>
      </c>
      <c r="I149" s="151"/>
      <c r="J149" s="152"/>
      <c r="M149" s="126" t="str">
        <f t="shared" si="5"/>
        <v>Not Found</v>
      </c>
      <c r="N149" s="97" t="b">
        <f t="shared" si="6"/>
        <v>0</v>
      </c>
      <c r="O149" s="97" t="e">
        <f>VLOOKUP(G149,'ECHA biocidal AS'!C145:H1612,6,FALSE)</f>
        <v>#N/A</v>
      </c>
      <c r="P149" s="106" t="e">
        <f>IF(AND(O149="false",(ISNUMBER(MATCH(G149,'ECHA biocidal AS'!C:C,0)))),TRUE,FALSE)</f>
        <v>#N/A</v>
      </c>
      <c r="R149" s="106" t="b">
        <f>IF(ISNUMBER(MATCH(G149,'ECHA candidate SVHC'!D:D,0)),TRUE,FALSE)</f>
        <v>0</v>
      </c>
      <c r="T149" s="106" t="b">
        <f>IF(ISNUMBER(MATCH(G149,'EQS WFD'!D:D,0)),TRUE,FALSE)</f>
        <v>0</v>
      </c>
      <c r="U149" s="106" t="b">
        <f>IF(ISNUMBER(MATCH(G149,'ECHA POP'!D:D,0)),TRUE,FALSE)</f>
        <v>0</v>
      </c>
    </row>
    <row r="150" spans="4:21" ht="75" hidden="1" x14ac:dyDescent="0.15">
      <c r="D150" s="162"/>
      <c r="E150" s="167" t="s">
        <v>333</v>
      </c>
      <c r="F150" s="167" t="s">
        <v>333</v>
      </c>
      <c r="G150" s="168" t="s">
        <v>334</v>
      </c>
      <c r="H150" s="168" t="s">
        <v>335</v>
      </c>
      <c r="I150" s="151"/>
      <c r="J150" s="152"/>
      <c r="M150" s="126" t="str">
        <f t="shared" si="5"/>
        <v>Not Found</v>
      </c>
      <c r="N150" s="97" t="b">
        <f t="shared" si="6"/>
        <v>0</v>
      </c>
      <c r="O150" s="97" t="e">
        <f>VLOOKUP(G150,'ECHA biocidal AS'!C146:H1613,6,FALSE)</f>
        <v>#N/A</v>
      </c>
      <c r="P150" s="106" t="e">
        <f>IF(AND(O150="false",(ISNUMBER(MATCH(G150,'ECHA biocidal AS'!C:C,0)))),TRUE,FALSE)</f>
        <v>#N/A</v>
      </c>
      <c r="R150" s="106" t="b">
        <f>IF(ISNUMBER(MATCH(G150,'ECHA candidate SVHC'!D:D,0)),TRUE,FALSE)</f>
        <v>0</v>
      </c>
      <c r="T150" s="106" t="b">
        <f>IF(ISNUMBER(MATCH(G150,'EQS WFD'!D:D,0)),TRUE,FALSE)</f>
        <v>0</v>
      </c>
      <c r="U150" s="106" t="b">
        <f>IF(ISNUMBER(MATCH(G150,'ECHA POP'!D:D,0)),TRUE,FALSE)</f>
        <v>0</v>
      </c>
    </row>
    <row r="151" spans="4:21" ht="120" hidden="1" x14ac:dyDescent="0.15">
      <c r="D151" s="162"/>
      <c r="E151" s="167" t="s">
        <v>336</v>
      </c>
      <c r="F151" s="167" t="s">
        <v>336</v>
      </c>
      <c r="G151" s="168" t="s">
        <v>337</v>
      </c>
      <c r="H151" s="168" t="s">
        <v>338</v>
      </c>
      <c r="I151" s="151"/>
      <c r="J151" s="152"/>
      <c r="M151" s="126" t="str">
        <f t="shared" si="5"/>
        <v>Not Found</v>
      </c>
      <c r="N151" s="97" t="b">
        <f t="shared" si="6"/>
        <v>0</v>
      </c>
      <c r="O151" s="97" t="e">
        <f>VLOOKUP(G151,'ECHA biocidal AS'!C147:H1614,6,FALSE)</f>
        <v>#N/A</v>
      </c>
      <c r="P151" s="106" t="e">
        <f>IF(AND(O151="false",(ISNUMBER(MATCH(G151,'ECHA biocidal AS'!C:C,0)))),TRUE,FALSE)</f>
        <v>#N/A</v>
      </c>
      <c r="R151" s="106" t="b">
        <f>IF(ISNUMBER(MATCH(G151,'ECHA candidate SVHC'!D:D,0)),TRUE,FALSE)</f>
        <v>0</v>
      </c>
      <c r="T151" s="106" t="b">
        <f>IF(ISNUMBER(MATCH(G151,'EQS WFD'!D:D,0)),TRUE,FALSE)</f>
        <v>0</v>
      </c>
      <c r="U151" s="106" t="b">
        <f>IF(ISNUMBER(MATCH(G151,'ECHA POP'!D:D,0)),TRUE,FALSE)</f>
        <v>0</v>
      </c>
    </row>
    <row r="152" spans="4:21" hidden="1" x14ac:dyDescent="0.15">
      <c r="D152" s="162"/>
      <c r="E152" s="158" t="s">
        <v>339</v>
      </c>
      <c r="F152" s="158" t="s">
        <v>339</v>
      </c>
      <c r="G152" s="168" t="s">
        <v>340</v>
      </c>
      <c r="H152" s="168" t="s">
        <v>341</v>
      </c>
      <c r="I152" s="151"/>
      <c r="J152" s="152"/>
      <c r="M152" s="126" t="str">
        <f t="shared" si="5"/>
        <v>Not Found</v>
      </c>
      <c r="N152" s="97" t="b">
        <f t="shared" si="6"/>
        <v>0</v>
      </c>
      <c r="O152" s="97" t="e">
        <f>VLOOKUP(G152,'ECHA biocidal AS'!C148:H1615,6,FALSE)</f>
        <v>#N/A</v>
      </c>
      <c r="P152" s="106" t="e">
        <f>IF(AND(O152="false",(ISNUMBER(MATCH(G152,'ECHA biocidal AS'!C:C,0)))),TRUE,FALSE)</f>
        <v>#N/A</v>
      </c>
      <c r="R152" s="106" t="b">
        <f>IF(ISNUMBER(MATCH(G152,'ECHA candidate SVHC'!D:D,0)),TRUE,FALSE)</f>
        <v>0</v>
      </c>
      <c r="T152" s="106" t="b">
        <f>IF(ISNUMBER(MATCH(G152,'EQS WFD'!D:D,0)),TRUE,FALSE)</f>
        <v>0</v>
      </c>
      <c r="U152" s="106" t="b">
        <f>IF(ISNUMBER(MATCH(G152,'ECHA POP'!D:D,0)),TRUE,FALSE)</f>
        <v>0</v>
      </c>
    </row>
    <row r="153" spans="4:21" hidden="1" x14ac:dyDescent="0.15">
      <c r="D153" s="162"/>
      <c r="E153" s="158" t="s">
        <v>342</v>
      </c>
      <c r="F153" s="158" t="s">
        <v>342</v>
      </c>
      <c r="G153" s="168" t="s">
        <v>343</v>
      </c>
      <c r="H153" s="168" t="s">
        <v>344</v>
      </c>
      <c r="I153" s="151"/>
      <c r="J153" s="152"/>
      <c r="M153" s="126" t="str">
        <f t="shared" si="5"/>
        <v>Not Found</v>
      </c>
      <c r="N153" s="97" t="b">
        <f t="shared" si="6"/>
        <v>0</v>
      </c>
      <c r="O153" s="97" t="e">
        <f>VLOOKUP(G153,'ECHA biocidal AS'!C149:H1616,6,FALSE)</f>
        <v>#N/A</v>
      </c>
      <c r="P153" s="106" t="e">
        <f>IF(AND(O153="false",(ISNUMBER(MATCH(G153,'ECHA biocidal AS'!C:C,0)))),TRUE,FALSE)</f>
        <v>#N/A</v>
      </c>
      <c r="R153" s="106" t="b">
        <f>IF(ISNUMBER(MATCH(G153,'ECHA candidate SVHC'!D:D,0)),TRUE,FALSE)</f>
        <v>0</v>
      </c>
      <c r="T153" s="106" t="b">
        <f>IF(ISNUMBER(MATCH(G153,'EQS WFD'!D:D,0)),TRUE,FALSE)</f>
        <v>0</v>
      </c>
      <c r="U153" s="106" t="b">
        <f>IF(ISNUMBER(MATCH(G153,'ECHA POP'!D:D,0)),TRUE,FALSE)</f>
        <v>0</v>
      </c>
    </row>
    <row r="154" spans="4:21" ht="60" hidden="1" x14ac:dyDescent="0.15">
      <c r="D154" s="162"/>
      <c r="E154" s="162" t="s">
        <v>345</v>
      </c>
      <c r="F154" s="162" t="s">
        <v>345</v>
      </c>
      <c r="G154" s="168" t="s">
        <v>272</v>
      </c>
      <c r="H154" s="168" t="s">
        <v>273</v>
      </c>
      <c r="I154" s="151"/>
      <c r="J154" s="152"/>
      <c r="M154" s="126" t="str">
        <f t="shared" si="5"/>
        <v>Not Found</v>
      </c>
      <c r="N154" s="97" t="b">
        <f t="shared" si="6"/>
        <v>0</v>
      </c>
      <c r="O154" s="97" t="e">
        <f>VLOOKUP(G154,'ECHA biocidal AS'!C150:H1617,6,FALSE)</f>
        <v>#N/A</v>
      </c>
      <c r="P154" s="106" t="e">
        <f>IF(AND(O154="false",(ISNUMBER(MATCH(G154,'ECHA biocidal AS'!C:C,0)))),TRUE,FALSE)</f>
        <v>#N/A</v>
      </c>
      <c r="R154" s="106" t="b">
        <f>IF(ISNUMBER(MATCH(G154,'ECHA candidate SVHC'!D:D,0)),TRUE,FALSE)</f>
        <v>0</v>
      </c>
      <c r="T154" s="106" t="b">
        <f>IF(ISNUMBER(MATCH(G154,'EQS WFD'!D:D,0)),TRUE,FALSE)</f>
        <v>0</v>
      </c>
      <c r="U154" s="106" t="b">
        <f>IF(ISNUMBER(MATCH(G154,'ECHA POP'!D:D,0)),TRUE,FALSE)</f>
        <v>0</v>
      </c>
    </row>
    <row r="155" spans="4:21" ht="120" hidden="1" x14ac:dyDescent="0.15">
      <c r="D155" s="162"/>
      <c r="E155" s="162" t="s">
        <v>346</v>
      </c>
      <c r="F155" s="162" t="s">
        <v>346</v>
      </c>
      <c r="G155" s="168" t="s">
        <v>199</v>
      </c>
      <c r="H155" s="168" t="s">
        <v>347</v>
      </c>
      <c r="I155" s="151"/>
      <c r="J155" s="152"/>
      <c r="M155" s="126" t="str">
        <f t="shared" si="5"/>
        <v>Not Found</v>
      </c>
      <c r="N155" s="97" t="b">
        <f t="shared" si="6"/>
        <v>0</v>
      </c>
      <c r="O155" s="97" t="e">
        <f>VLOOKUP(G155,'ECHA biocidal AS'!C151:H1618,6,FALSE)</f>
        <v>#N/A</v>
      </c>
      <c r="P155" s="106" t="e">
        <f>IF(AND(O155="false",(ISNUMBER(MATCH(G155,'ECHA biocidal AS'!C:C,0)))),TRUE,FALSE)</f>
        <v>#N/A</v>
      </c>
      <c r="R155" s="106" t="b">
        <f>IF(ISNUMBER(MATCH(G155,'ECHA candidate SVHC'!D:D,0)),TRUE,FALSE)</f>
        <v>0</v>
      </c>
      <c r="T155" s="106" t="b">
        <f>IF(ISNUMBER(MATCH(G155,'EQS WFD'!D:D,0)),TRUE,FALSE)</f>
        <v>0</v>
      </c>
      <c r="U155" s="106" t="b">
        <f>IF(ISNUMBER(MATCH(G155,'ECHA POP'!D:D,0)),TRUE,FALSE)</f>
        <v>0</v>
      </c>
    </row>
    <row r="156" spans="4:21" ht="45" hidden="1" x14ac:dyDescent="0.15">
      <c r="D156" s="162"/>
      <c r="E156" s="162" t="s">
        <v>348</v>
      </c>
      <c r="F156" s="162" t="s">
        <v>348</v>
      </c>
      <c r="G156" s="168" t="s">
        <v>349</v>
      </c>
      <c r="H156" s="168" t="s">
        <v>350</v>
      </c>
      <c r="I156" s="151"/>
      <c r="J156" s="152"/>
      <c r="M156" s="126" t="str">
        <f t="shared" si="5"/>
        <v>Not Found</v>
      </c>
      <c r="N156" s="97" t="b">
        <f t="shared" si="6"/>
        <v>0</v>
      </c>
      <c r="O156" s="97" t="e">
        <f>VLOOKUP(G156,'ECHA biocidal AS'!C152:H1619,6,FALSE)</f>
        <v>#N/A</v>
      </c>
      <c r="P156" s="106" t="e">
        <f>IF(AND(O156="false",(ISNUMBER(MATCH(G156,'ECHA biocidal AS'!C:C,0)))),TRUE,FALSE)</f>
        <v>#N/A</v>
      </c>
      <c r="R156" s="106" t="b">
        <f>IF(ISNUMBER(MATCH(G156,'ECHA candidate SVHC'!D:D,0)),TRUE,FALSE)</f>
        <v>0</v>
      </c>
      <c r="T156" s="106" t="b">
        <f>IF(ISNUMBER(MATCH(G156,'EQS WFD'!D:D,0)),TRUE,FALSE)</f>
        <v>0</v>
      </c>
      <c r="U156" s="106" t="b">
        <f>IF(ISNUMBER(MATCH(G156,'ECHA POP'!D:D,0)),TRUE,FALSE)</f>
        <v>0</v>
      </c>
    </row>
    <row r="157" spans="4:21" ht="45" hidden="1" x14ac:dyDescent="0.15">
      <c r="D157" s="162"/>
      <c r="E157" s="162" t="s">
        <v>351</v>
      </c>
      <c r="F157" s="162" t="s">
        <v>351</v>
      </c>
      <c r="G157" s="168" t="s">
        <v>352</v>
      </c>
      <c r="H157" s="168" t="s">
        <v>353</v>
      </c>
      <c r="I157" s="151"/>
      <c r="J157" s="152"/>
      <c r="M157" s="126" t="str">
        <f t="shared" si="5"/>
        <v>Not Found</v>
      </c>
      <c r="N157" s="97" t="b">
        <f t="shared" si="6"/>
        <v>0</v>
      </c>
      <c r="O157" s="97" t="e">
        <f>VLOOKUP(G157,'ECHA biocidal AS'!C153:H1620,6,FALSE)</f>
        <v>#N/A</v>
      </c>
      <c r="P157" s="106" t="e">
        <f>IF(AND(O157="false",(ISNUMBER(MATCH(G157,'ECHA biocidal AS'!C:C,0)))),TRUE,FALSE)</f>
        <v>#N/A</v>
      </c>
      <c r="R157" s="106" t="b">
        <f>IF(ISNUMBER(MATCH(G157,'ECHA candidate SVHC'!D:D,0)),TRUE,FALSE)</f>
        <v>0</v>
      </c>
      <c r="T157" s="106" t="b">
        <f>IF(ISNUMBER(MATCH(G157,'EQS WFD'!D:D,0)),TRUE,FALSE)</f>
        <v>0</v>
      </c>
      <c r="U157" s="106" t="b">
        <f>IF(ISNUMBER(MATCH(G157,'ECHA POP'!D:D,0)),TRUE,FALSE)</f>
        <v>0</v>
      </c>
    </row>
    <row r="158" spans="4:21" hidden="1" x14ac:dyDescent="0.15">
      <c r="D158" s="162"/>
      <c r="E158" s="158" t="s">
        <v>354</v>
      </c>
      <c r="F158" s="158" t="s">
        <v>354</v>
      </c>
      <c r="G158" s="168" t="s">
        <v>194</v>
      </c>
      <c r="H158" s="168" t="s">
        <v>355</v>
      </c>
      <c r="I158" s="151"/>
      <c r="J158" s="153"/>
      <c r="M158" s="126" t="str">
        <f t="shared" si="5"/>
        <v>Not Found</v>
      </c>
      <c r="N158" s="97" t="b">
        <f t="shared" si="6"/>
        <v>0</v>
      </c>
      <c r="O158" s="97" t="e">
        <f>VLOOKUP(G158,'ECHA biocidal AS'!C154:H1621,6,FALSE)</f>
        <v>#N/A</v>
      </c>
      <c r="P158" s="106" t="e">
        <f>IF(AND(O158="false",(ISNUMBER(MATCH(G158,'ECHA biocidal AS'!C:C,0)))),TRUE,FALSE)</f>
        <v>#N/A</v>
      </c>
      <c r="R158" s="106" t="b">
        <f>IF(ISNUMBER(MATCH(G158,'ECHA candidate SVHC'!D:D,0)),TRUE,FALSE)</f>
        <v>0</v>
      </c>
      <c r="T158" s="106" t="b">
        <f>IF(ISNUMBER(MATCH(G158,'EQS WFD'!D:D,0)),TRUE,FALSE)</f>
        <v>0</v>
      </c>
      <c r="U158" s="106" t="b">
        <f>IF(ISNUMBER(MATCH(G158,'ECHA POP'!D:D,0)),TRUE,FALSE)</f>
        <v>0</v>
      </c>
    </row>
    <row r="159" spans="4:21" x14ac:dyDescent="0.15">
      <c r="D159" s="162"/>
      <c r="E159" s="158" t="s">
        <v>356</v>
      </c>
      <c r="F159" s="158" t="s">
        <v>356</v>
      </c>
      <c r="G159" s="168" t="s">
        <v>189</v>
      </c>
      <c r="H159" s="168" t="s">
        <v>281</v>
      </c>
      <c r="I159" s="151"/>
      <c r="J159" s="152"/>
      <c r="M159" s="126" t="b">
        <f t="shared" si="5"/>
        <v>1</v>
      </c>
      <c r="N159" s="97" t="b">
        <f t="shared" si="6"/>
        <v>0</v>
      </c>
      <c r="O159" s="97" t="str">
        <f>VLOOKUP(G159,'ECHA biocidal AS'!C155:H1622,6,FALSE)</f>
        <v>false</v>
      </c>
      <c r="P159" s="106" t="b">
        <f>IF(AND(O159="false",(ISNUMBER(MATCH(G159,'ECHA biocidal AS'!C:C,0)))),TRUE,FALSE)</f>
        <v>1</v>
      </c>
      <c r="R159" s="106" t="b">
        <f>IF(ISNUMBER(MATCH(G159,'ECHA candidate SVHC'!D:D,0)),TRUE,FALSE)</f>
        <v>0</v>
      </c>
      <c r="T159" s="106" t="b">
        <f>IF(ISNUMBER(MATCH(G159,'EQS WFD'!D:D,0)),TRUE,FALSE)</f>
        <v>0</v>
      </c>
      <c r="U159" s="106" t="b">
        <f>IF(ISNUMBER(MATCH(G159,'ECHA POP'!D:D,0)),TRUE,FALSE)</f>
        <v>0</v>
      </c>
    </row>
    <row r="160" spans="4:21" ht="45" hidden="1" x14ac:dyDescent="0.15">
      <c r="D160" s="162"/>
      <c r="E160" s="162" t="s">
        <v>357</v>
      </c>
      <c r="F160" s="162" t="s">
        <v>357</v>
      </c>
      <c r="G160" s="168" t="s">
        <v>358</v>
      </c>
      <c r="H160" s="168" t="s">
        <v>359</v>
      </c>
      <c r="I160" s="151"/>
      <c r="J160" s="152"/>
      <c r="M160" s="126" t="str">
        <f t="shared" si="5"/>
        <v>Not Found</v>
      </c>
      <c r="N160" s="97" t="b">
        <f t="shared" si="6"/>
        <v>0</v>
      </c>
      <c r="O160" s="97" t="e">
        <f>VLOOKUP(G160,'ECHA biocidal AS'!C156:H1623,6,FALSE)</f>
        <v>#N/A</v>
      </c>
      <c r="P160" s="106" t="e">
        <f>IF(AND(O160="false",(ISNUMBER(MATCH(G160,'ECHA biocidal AS'!C:C,0)))),TRUE,FALSE)</f>
        <v>#N/A</v>
      </c>
      <c r="R160" s="106" t="b">
        <f>IF(ISNUMBER(MATCH(G160,'ECHA candidate SVHC'!D:D,0)),TRUE,FALSE)</f>
        <v>0</v>
      </c>
      <c r="T160" s="106" t="b">
        <f>IF(ISNUMBER(MATCH(G160,'EQS WFD'!D:D,0)),TRUE,FALSE)</f>
        <v>0</v>
      </c>
      <c r="U160" s="106" t="b">
        <f>IF(ISNUMBER(MATCH(G160,'ECHA POP'!D:D,0)),TRUE,FALSE)</f>
        <v>0</v>
      </c>
    </row>
    <row r="161" spans="4:21" ht="120" hidden="1" x14ac:dyDescent="0.15">
      <c r="D161" s="162"/>
      <c r="E161" s="162" t="s">
        <v>360</v>
      </c>
      <c r="F161" s="162" t="s">
        <v>360</v>
      </c>
      <c r="G161" s="168" t="s">
        <v>361</v>
      </c>
      <c r="H161" s="168" t="s">
        <v>362</v>
      </c>
      <c r="I161" s="151"/>
      <c r="J161" s="152"/>
      <c r="M161" s="126" t="str">
        <f t="shared" si="5"/>
        <v>Not Found</v>
      </c>
      <c r="N161" s="97" t="b">
        <f t="shared" si="6"/>
        <v>0</v>
      </c>
      <c r="O161" s="97" t="e">
        <f>VLOOKUP(G161,'ECHA biocidal AS'!C157:H1624,6,FALSE)</f>
        <v>#N/A</v>
      </c>
      <c r="P161" s="106" t="e">
        <f>IF(AND(O161="false",(ISNUMBER(MATCH(G161,'ECHA biocidal AS'!C:C,0)))),TRUE,FALSE)</f>
        <v>#N/A</v>
      </c>
      <c r="R161" s="106" t="b">
        <f>IF(ISNUMBER(MATCH(G161,'ECHA candidate SVHC'!D:D,0)),TRUE,FALSE)</f>
        <v>0</v>
      </c>
      <c r="T161" s="106" t="b">
        <f>IF(ISNUMBER(MATCH(G161,'EQS WFD'!D:D,0)),TRUE,FALSE)</f>
        <v>0</v>
      </c>
      <c r="U161" s="106" t="b">
        <f>IF(ISNUMBER(MATCH(G161,'ECHA POP'!D:D,0)),TRUE,FALSE)</f>
        <v>0</v>
      </c>
    </row>
    <row r="162" spans="4:21" hidden="1" x14ac:dyDescent="0.15">
      <c r="D162" s="158" t="s">
        <v>363</v>
      </c>
      <c r="E162" s="162"/>
      <c r="F162" s="162"/>
      <c r="I162" s="151"/>
      <c r="J162" s="152"/>
      <c r="M162" s="126" t="str">
        <f t="shared" si="5"/>
        <v>Not Found</v>
      </c>
      <c r="N162" s="97" t="b">
        <f t="shared" si="6"/>
        <v>0</v>
      </c>
      <c r="O162" s="97" t="e">
        <f>VLOOKUP(G162,'ECHA biocidal AS'!C158:H1625,6,FALSE)</f>
        <v>#N/A</v>
      </c>
      <c r="P162" s="106" t="e">
        <f>IF(AND(O162="false",(ISNUMBER(MATCH(G162,'ECHA biocidal AS'!C:C,0)))),TRUE,FALSE)</f>
        <v>#N/A</v>
      </c>
      <c r="R162" s="106" t="b">
        <f>IF(ISNUMBER(MATCH(G162,'ECHA candidate SVHC'!D:D,0)),TRUE,FALSE)</f>
        <v>0</v>
      </c>
      <c r="T162" s="106" t="b">
        <f>IF(ISNUMBER(MATCH(G162,'EQS WFD'!D:D,0)),TRUE,FALSE)</f>
        <v>0</v>
      </c>
      <c r="U162" s="106" t="b">
        <f>IF(ISNUMBER(MATCH(G162,'ECHA POP'!D:D,0)),TRUE,FALSE)</f>
        <v>0</v>
      </c>
    </row>
    <row r="163" spans="4:21" hidden="1" x14ac:dyDescent="0.15">
      <c r="D163" s="162"/>
      <c r="E163" s="158" t="s">
        <v>364</v>
      </c>
      <c r="F163" s="158" t="s">
        <v>364</v>
      </c>
      <c r="G163" s="168" t="s">
        <v>365</v>
      </c>
      <c r="H163" s="168"/>
      <c r="I163" s="151"/>
      <c r="J163" s="152"/>
      <c r="M163" s="126" t="str">
        <f t="shared" si="5"/>
        <v>Not Found</v>
      </c>
      <c r="N163" s="97" t="b">
        <f t="shared" si="6"/>
        <v>0</v>
      </c>
      <c r="O163" s="97" t="e">
        <f>VLOOKUP(G163,'ECHA biocidal AS'!C159:H1626,6,FALSE)</f>
        <v>#N/A</v>
      </c>
      <c r="P163" s="106" t="e">
        <f>IF(AND(O163="false",(ISNUMBER(MATCH(G163,'ECHA biocidal AS'!C:C,0)))),TRUE,FALSE)</f>
        <v>#N/A</v>
      </c>
      <c r="R163" s="106" t="b">
        <f>IF(ISNUMBER(MATCH(G163,'ECHA candidate SVHC'!D:D,0)),TRUE,FALSE)</f>
        <v>0</v>
      </c>
      <c r="T163" s="106" t="b">
        <f>IF(ISNUMBER(MATCH(G163,'EQS WFD'!D:D,0)),TRUE,FALSE)</f>
        <v>0</v>
      </c>
      <c r="U163" s="106" t="b">
        <f>IF(ISNUMBER(MATCH(G163,'ECHA POP'!D:D,0)),TRUE,FALSE)</f>
        <v>0</v>
      </c>
    </row>
    <row r="164" spans="4:21" ht="90" hidden="1" x14ac:dyDescent="0.15">
      <c r="D164" s="162"/>
      <c r="E164" s="162" t="s">
        <v>366</v>
      </c>
      <c r="F164" s="162" t="s">
        <v>366</v>
      </c>
      <c r="G164" s="168" t="s">
        <v>200</v>
      </c>
      <c r="H164" s="168" t="s">
        <v>367</v>
      </c>
      <c r="I164" s="151"/>
      <c r="J164" s="152"/>
      <c r="M164" s="126" t="str">
        <f t="shared" si="5"/>
        <v>Not Found</v>
      </c>
      <c r="N164" s="97" t="b">
        <f t="shared" si="6"/>
        <v>0</v>
      </c>
      <c r="O164" s="97" t="e">
        <f>VLOOKUP(G164,'ECHA biocidal AS'!C160:H1627,6,FALSE)</f>
        <v>#N/A</v>
      </c>
      <c r="P164" s="106" t="e">
        <f>IF(AND(O164="false",(ISNUMBER(MATCH(G164,'ECHA biocidal AS'!C:C,0)))),TRUE,FALSE)</f>
        <v>#N/A</v>
      </c>
      <c r="R164" s="106" t="b">
        <f>IF(ISNUMBER(MATCH(G164,'ECHA candidate SVHC'!D:D,0)),TRUE,FALSE)</f>
        <v>0</v>
      </c>
      <c r="T164" s="106" t="b">
        <f>IF(ISNUMBER(MATCH(G164,'EQS WFD'!D:D,0)),TRUE,FALSE)</f>
        <v>0</v>
      </c>
      <c r="U164" s="106" t="b">
        <f>IF(ISNUMBER(MATCH(G164,'ECHA POP'!D:D,0)),TRUE,FALSE)</f>
        <v>0</v>
      </c>
    </row>
    <row r="165" spans="4:21" ht="75" hidden="1" x14ac:dyDescent="0.15">
      <c r="D165" s="162"/>
      <c r="E165" s="162" t="s">
        <v>368</v>
      </c>
      <c r="F165" s="162" t="s">
        <v>368</v>
      </c>
      <c r="G165" s="168" t="s">
        <v>203</v>
      </c>
      <c r="H165" s="168" t="s">
        <v>332</v>
      </c>
      <c r="I165" s="151"/>
      <c r="J165" s="152"/>
      <c r="M165" s="126" t="str">
        <f t="shared" si="5"/>
        <v>Not Found</v>
      </c>
      <c r="N165" s="97" t="b">
        <f t="shared" si="6"/>
        <v>0</v>
      </c>
      <c r="O165" s="97" t="e">
        <f>VLOOKUP(G165,'ECHA biocidal AS'!C161:H1628,6,FALSE)</f>
        <v>#N/A</v>
      </c>
      <c r="P165" s="106" t="e">
        <f>IF(AND(O165="false",(ISNUMBER(MATCH(G165,'ECHA biocidal AS'!C:C,0)))),TRUE,FALSE)</f>
        <v>#N/A</v>
      </c>
      <c r="R165" s="106" t="b">
        <f>IF(ISNUMBER(MATCH(G165,'ECHA candidate SVHC'!D:D,0)),TRUE,FALSE)</f>
        <v>0</v>
      </c>
      <c r="T165" s="106" t="b">
        <f>IF(ISNUMBER(MATCH(G165,'EQS WFD'!D:D,0)),TRUE,FALSE)</f>
        <v>0</v>
      </c>
      <c r="U165" s="106" t="b">
        <f>IF(ISNUMBER(MATCH(G165,'ECHA POP'!D:D,0)),TRUE,FALSE)</f>
        <v>0</v>
      </c>
    </row>
    <row r="166" spans="4:21" hidden="1" x14ac:dyDescent="0.15">
      <c r="D166" s="169" t="s">
        <v>369</v>
      </c>
      <c r="E166" s="162"/>
      <c r="F166" s="162"/>
      <c r="I166" s="151"/>
      <c r="J166" s="152"/>
      <c r="M166" s="126" t="str">
        <f t="shared" si="5"/>
        <v>Not Found</v>
      </c>
      <c r="N166" s="97" t="b">
        <f t="shared" si="6"/>
        <v>0</v>
      </c>
      <c r="O166" s="97" t="e">
        <f>VLOOKUP(G166,'ECHA biocidal AS'!C162:H1629,6,FALSE)</f>
        <v>#N/A</v>
      </c>
      <c r="P166" s="106" t="e">
        <f>IF(AND(O166="false",(ISNUMBER(MATCH(G166,'ECHA biocidal AS'!C:C,0)))),TRUE,FALSE)</f>
        <v>#N/A</v>
      </c>
      <c r="R166" s="106" t="b">
        <f>IF(ISNUMBER(MATCH(G166,'ECHA candidate SVHC'!D:D,0)),TRUE,FALSE)</f>
        <v>0</v>
      </c>
      <c r="T166" s="106" t="b">
        <f>IF(ISNUMBER(MATCH(G166,'EQS WFD'!D:D,0)),TRUE,FALSE)</f>
        <v>0</v>
      </c>
      <c r="U166" s="106" t="b">
        <f>IF(ISNUMBER(MATCH(G166,'ECHA POP'!D:D,0)),TRUE,FALSE)</f>
        <v>0</v>
      </c>
    </row>
    <row r="167" spans="4:21" hidden="1" x14ac:dyDescent="0.15">
      <c r="D167" s="162"/>
      <c r="E167" s="158" t="s">
        <v>370</v>
      </c>
      <c r="F167" s="158" t="s">
        <v>370</v>
      </c>
      <c r="G167" s="168" t="s">
        <v>263</v>
      </c>
      <c r="H167" s="168" t="s">
        <v>264</v>
      </c>
      <c r="I167" s="151"/>
      <c r="J167" s="152"/>
      <c r="M167" s="126" t="str">
        <f t="shared" si="5"/>
        <v>Not Found</v>
      </c>
      <c r="N167" s="97" t="b">
        <f t="shared" si="6"/>
        <v>0</v>
      </c>
      <c r="O167" s="97" t="e">
        <f>VLOOKUP(G167,'ECHA biocidal AS'!C163:H1630,6,FALSE)</f>
        <v>#N/A</v>
      </c>
      <c r="P167" s="106" t="e">
        <f>IF(AND(O167="false",(ISNUMBER(MATCH(G167,'ECHA biocidal AS'!C:C,0)))),TRUE,FALSE)</f>
        <v>#N/A</v>
      </c>
      <c r="R167" s="106" t="b">
        <f>IF(ISNUMBER(MATCH(G167,'ECHA candidate SVHC'!D:D,0)),TRUE,FALSE)</f>
        <v>0</v>
      </c>
      <c r="T167" s="106" t="b">
        <f>IF(ISNUMBER(MATCH(G167,'EQS WFD'!D:D,0)),TRUE,FALSE)</f>
        <v>0</v>
      </c>
      <c r="U167" s="106" t="b">
        <f>IF(ISNUMBER(MATCH(G167,'ECHA POP'!D:D,0)),TRUE,FALSE)</f>
        <v>0</v>
      </c>
    </row>
    <row r="168" spans="4:21" hidden="1" x14ac:dyDescent="0.15">
      <c r="D168" s="162"/>
      <c r="E168" s="158" t="s">
        <v>371</v>
      </c>
      <c r="F168" s="158" t="s">
        <v>371</v>
      </c>
      <c r="G168" s="168" t="s">
        <v>372</v>
      </c>
      <c r="H168" s="168" t="s">
        <v>373</v>
      </c>
      <c r="I168" s="151"/>
      <c r="J168" s="152"/>
      <c r="M168" s="126" t="str">
        <f t="shared" si="5"/>
        <v>Not Found</v>
      </c>
      <c r="N168" s="97" t="b">
        <f t="shared" si="6"/>
        <v>0</v>
      </c>
      <c r="O168" s="97" t="e">
        <f>VLOOKUP(G168,'ECHA biocidal AS'!C164:H1631,6,FALSE)</f>
        <v>#N/A</v>
      </c>
      <c r="P168" s="106" t="e">
        <f>IF(AND(O168="false",(ISNUMBER(MATCH(G168,'ECHA biocidal AS'!C:C,0)))),TRUE,FALSE)</f>
        <v>#N/A</v>
      </c>
      <c r="R168" s="106" t="b">
        <f>IF(ISNUMBER(MATCH(G168,'ECHA candidate SVHC'!D:D,0)),TRUE,FALSE)</f>
        <v>0</v>
      </c>
      <c r="T168" s="106" t="b">
        <f>IF(ISNUMBER(MATCH(G168,'EQS WFD'!D:D,0)),TRUE,FALSE)</f>
        <v>0</v>
      </c>
      <c r="U168" s="106" t="b">
        <f>IF(ISNUMBER(MATCH(G168,'ECHA POP'!D:D,0)),TRUE,FALSE)</f>
        <v>0</v>
      </c>
    </row>
    <row r="169" spans="4:21" ht="15" hidden="1" x14ac:dyDescent="0.15">
      <c r="D169" s="162"/>
      <c r="E169" s="163" t="s">
        <v>374</v>
      </c>
      <c r="F169" s="163" t="s">
        <v>374</v>
      </c>
      <c r="G169" s="168" t="s">
        <v>375</v>
      </c>
      <c r="H169" s="168" t="s">
        <v>376</v>
      </c>
      <c r="I169" s="151"/>
      <c r="J169" s="152"/>
      <c r="M169" s="126" t="str">
        <f t="shared" si="5"/>
        <v>Not Found</v>
      </c>
      <c r="N169" s="97" t="b">
        <f t="shared" si="6"/>
        <v>0</v>
      </c>
      <c r="O169" s="97" t="e">
        <f>VLOOKUP(G169,'ECHA biocidal AS'!C165:H1632,6,FALSE)</f>
        <v>#N/A</v>
      </c>
      <c r="P169" s="106" t="e">
        <f>IF(AND(O169="false",(ISNUMBER(MATCH(G169,'ECHA biocidal AS'!C:C,0)))),TRUE,FALSE)</f>
        <v>#N/A</v>
      </c>
      <c r="R169" s="106" t="b">
        <f>IF(ISNUMBER(MATCH(G169,'ECHA candidate SVHC'!D:D,0)),TRUE,FALSE)</f>
        <v>0</v>
      </c>
      <c r="T169" s="106" t="b">
        <f>IF(ISNUMBER(MATCH(G169,'EQS WFD'!D:D,0)),TRUE,FALSE)</f>
        <v>0</v>
      </c>
      <c r="U169" s="106" t="b">
        <f>IF(ISNUMBER(MATCH(G169,'ECHA POP'!D:D,0)),TRUE,FALSE)</f>
        <v>0</v>
      </c>
    </row>
    <row r="170" spans="4:21" ht="30" hidden="1" x14ac:dyDescent="0.15">
      <c r="D170" s="162"/>
      <c r="E170" s="163" t="s">
        <v>177</v>
      </c>
      <c r="F170" s="163" t="s">
        <v>177</v>
      </c>
      <c r="G170" s="168" t="s">
        <v>284</v>
      </c>
      <c r="H170" s="168" t="s">
        <v>285</v>
      </c>
      <c r="I170" s="151"/>
      <c r="J170" s="152"/>
      <c r="M170" s="126" t="str">
        <f t="shared" si="5"/>
        <v>Not Found</v>
      </c>
      <c r="N170" s="97" t="b">
        <f t="shared" si="6"/>
        <v>0</v>
      </c>
      <c r="O170" s="97" t="e">
        <f>VLOOKUP(G170,'ECHA biocidal AS'!C166:H1633,6,FALSE)</f>
        <v>#N/A</v>
      </c>
      <c r="P170" s="106" t="e">
        <f>IF(AND(O170="false",(ISNUMBER(MATCH(G170,'ECHA biocidal AS'!C:C,0)))),TRUE,FALSE)</f>
        <v>#N/A</v>
      </c>
      <c r="R170" s="106" t="b">
        <f>IF(ISNUMBER(MATCH(G170,'ECHA candidate SVHC'!D:D,0)),TRUE,FALSE)</f>
        <v>0</v>
      </c>
      <c r="T170" s="106" t="b">
        <f>IF(ISNUMBER(MATCH(G170,'EQS WFD'!D:D,0)),TRUE,FALSE)</f>
        <v>0</v>
      </c>
      <c r="U170" s="106" t="b">
        <f>IF(ISNUMBER(MATCH(G170,'ECHA POP'!D:D,0)),TRUE,FALSE)</f>
        <v>0</v>
      </c>
    </row>
    <row r="171" spans="4:21" ht="15" hidden="1" x14ac:dyDescent="0.15">
      <c r="D171" s="162"/>
      <c r="E171" s="164" t="s">
        <v>377</v>
      </c>
      <c r="F171" s="164" t="s">
        <v>377</v>
      </c>
      <c r="G171" s="168" t="s">
        <v>378</v>
      </c>
      <c r="H171" s="168" t="s">
        <v>379</v>
      </c>
      <c r="I171" s="151"/>
      <c r="J171" s="152"/>
      <c r="M171" s="126" t="str">
        <f t="shared" si="5"/>
        <v>Not Found</v>
      </c>
      <c r="N171" s="97" t="b">
        <f t="shared" si="6"/>
        <v>0</v>
      </c>
      <c r="O171" s="97" t="e">
        <f>VLOOKUP(G171,'ECHA biocidal AS'!C167:H1634,6,FALSE)</f>
        <v>#N/A</v>
      </c>
      <c r="P171" s="106" t="e">
        <f>IF(AND(O171="false",(ISNUMBER(MATCH(G171,'ECHA biocidal AS'!C:C,0)))),TRUE,FALSE)</f>
        <v>#N/A</v>
      </c>
      <c r="R171" s="106" t="b">
        <f>IF(ISNUMBER(MATCH(G171,'ECHA candidate SVHC'!D:D,0)),TRUE,FALSE)</f>
        <v>0</v>
      </c>
      <c r="T171" s="106" t="b">
        <f>IF(ISNUMBER(MATCH(G171,'EQS WFD'!D:D,0)),TRUE,FALSE)</f>
        <v>0</v>
      </c>
      <c r="U171" s="106" t="b">
        <f>IF(ISNUMBER(MATCH(G171,'ECHA POP'!D:D,0)),TRUE,FALSE)</f>
        <v>0</v>
      </c>
    </row>
    <row r="172" spans="4:21" ht="15" hidden="1" x14ac:dyDescent="0.15">
      <c r="D172" s="162"/>
      <c r="E172" s="163" t="s">
        <v>289</v>
      </c>
      <c r="F172" s="163" t="s">
        <v>289</v>
      </c>
      <c r="G172" s="168" t="s">
        <v>183</v>
      </c>
      <c r="H172" s="168" t="s">
        <v>270</v>
      </c>
      <c r="I172" s="151"/>
      <c r="J172" s="152"/>
      <c r="M172" s="126" t="str">
        <f t="shared" si="5"/>
        <v>Not Found</v>
      </c>
      <c r="N172" s="97" t="b">
        <f t="shared" si="6"/>
        <v>0</v>
      </c>
      <c r="O172" s="97" t="e">
        <f>VLOOKUP(G172,'ECHA biocidal AS'!C168:H1635,6,FALSE)</f>
        <v>#N/A</v>
      </c>
      <c r="P172" s="106" t="e">
        <f>IF(AND(O172="false",(ISNUMBER(MATCH(G172,'ECHA biocidal AS'!C:C,0)))),TRUE,FALSE)</f>
        <v>#N/A</v>
      </c>
      <c r="R172" s="106" t="b">
        <f>IF(ISNUMBER(MATCH(G172,'ECHA candidate SVHC'!D:D,0)),TRUE,FALSE)</f>
        <v>0</v>
      </c>
      <c r="T172" s="106" t="b">
        <f>IF(ISNUMBER(MATCH(G172,'EQS WFD'!D:D,0)),TRUE,FALSE)</f>
        <v>0</v>
      </c>
      <c r="U172" s="106" t="b">
        <f>IF(ISNUMBER(MATCH(G172,'ECHA POP'!D:D,0)),TRUE,FALSE)</f>
        <v>0</v>
      </c>
    </row>
    <row r="173" spans="4:21" ht="45" hidden="1" x14ac:dyDescent="0.15">
      <c r="D173" s="162"/>
      <c r="E173" s="163" t="s">
        <v>380</v>
      </c>
      <c r="F173" s="163" t="s">
        <v>380</v>
      </c>
      <c r="G173" s="168" t="s">
        <v>381</v>
      </c>
      <c r="H173" s="168" t="s">
        <v>382</v>
      </c>
      <c r="I173" s="151"/>
      <c r="J173" s="152"/>
      <c r="M173" s="126" t="str">
        <f t="shared" si="5"/>
        <v>Not Found</v>
      </c>
      <c r="N173" s="97" t="b">
        <f t="shared" si="6"/>
        <v>0</v>
      </c>
      <c r="O173" s="97" t="e">
        <f>VLOOKUP(G173,'ECHA biocidal AS'!C169:H1636,6,FALSE)</f>
        <v>#N/A</v>
      </c>
      <c r="P173" s="106" t="e">
        <f>IF(AND(O173="false",(ISNUMBER(MATCH(G173,'ECHA biocidal AS'!C:C,0)))),TRUE,FALSE)</f>
        <v>#N/A</v>
      </c>
      <c r="R173" s="106" t="b">
        <f>IF(ISNUMBER(MATCH(G173,'ECHA candidate SVHC'!D:D,0)),TRUE,FALSE)</f>
        <v>0</v>
      </c>
      <c r="T173" s="106" t="b">
        <f>IF(ISNUMBER(MATCH(G173,'EQS WFD'!D:D,0)),TRUE,FALSE)</f>
        <v>0</v>
      </c>
      <c r="U173" s="106" t="b">
        <f>IF(ISNUMBER(MATCH(G173,'ECHA POP'!D:D,0)),TRUE,FALSE)</f>
        <v>0</v>
      </c>
    </row>
    <row r="174" spans="4:21" ht="75" hidden="1" x14ac:dyDescent="0.15">
      <c r="D174" s="162"/>
      <c r="E174" s="163" t="s">
        <v>383</v>
      </c>
      <c r="F174" s="163" t="s">
        <v>383</v>
      </c>
      <c r="G174" s="168" t="s">
        <v>293</v>
      </c>
      <c r="H174" s="168" t="s">
        <v>294</v>
      </c>
      <c r="I174" s="151"/>
      <c r="J174" s="152"/>
      <c r="M174" s="126" t="str">
        <f t="shared" si="5"/>
        <v>Not Found</v>
      </c>
      <c r="N174" s="97" t="b">
        <f t="shared" si="6"/>
        <v>0</v>
      </c>
      <c r="O174" s="97" t="e">
        <f>VLOOKUP(G174,'ECHA biocidal AS'!C170:H1637,6,FALSE)</f>
        <v>#N/A</v>
      </c>
      <c r="P174" s="106" t="e">
        <f>IF(AND(O174="false",(ISNUMBER(MATCH(G174,'ECHA biocidal AS'!C:C,0)))),TRUE,FALSE)</f>
        <v>#N/A</v>
      </c>
      <c r="R174" s="106" t="b">
        <f>IF(ISNUMBER(MATCH(G174,'ECHA candidate SVHC'!D:D,0)),TRUE,FALSE)</f>
        <v>0</v>
      </c>
      <c r="T174" s="106" t="b">
        <f>IF(ISNUMBER(MATCH(G174,'EQS WFD'!D:D,0)),TRUE,FALSE)</f>
        <v>0</v>
      </c>
      <c r="U174" s="106" t="b">
        <f>IF(ISNUMBER(MATCH(G174,'ECHA POP'!D:D,0)),TRUE,FALSE)</f>
        <v>0</v>
      </c>
    </row>
    <row r="175" spans="4:21" ht="15" hidden="1" x14ac:dyDescent="0.15">
      <c r="D175" s="162"/>
      <c r="E175" s="163" t="s">
        <v>384</v>
      </c>
      <c r="F175" s="163" t="s">
        <v>384</v>
      </c>
      <c r="G175" s="168" t="s">
        <v>385</v>
      </c>
      <c r="H175" s="168" t="s">
        <v>386</v>
      </c>
      <c r="I175" s="151"/>
      <c r="J175" s="152"/>
      <c r="M175" s="126" t="str">
        <f t="shared" si="5"/>
        <v>Not Found</v>
      </c>
      <c r="N175" s="97" t="b">
        <f t="shared" si="6"/>
        <v>0</v>
      </c>
      <c r="O175" s="97" t="e">
        <f>VLOOKUP(G175,'ECHA biocidal AS'!C171:H1638,6,FALSE)</f>
        <v>#N/A</v>
      </c>
      <c r="P175" s="106" t="e">
        <f>IF(AND(O175="false",(ISNUMBER(MATCH(G175,'ECHA biocidal AS'!C:C,0)))),TRUE,FALSE)</f>
        <v>#N/A</v>
      </c>
      <c r="R175" s="106" t="b">
        <f>IF(ISNUMBER(MATCH(G175,'ECHA candidate SVHC'!D:D,0)),TRUE,FALSE)</f>
        <v>0</v>
      </c>
      <c r="T175" s="106" t="b">
        <f>IF(ISNUMBER(MATCH(G175,'EQS WFD'!D:D,0)),TRUE,FALSE)</f>
        <v>0</v>
      </c>
      <c r="U175" s="106" t="b">
        <f>IF(ISNUMBER(MATCH(G175,'ECHA POP'!D:D,0)),TRUE,FALSE)</f>
        <v>0</v>
      </c>
    </row>
    <row r="176" spans="4:21" ht="15" hidden="1" x14ac:dyDescent="0.15">
      <c r="D176" s="162"/>
      <c r="E176" s="163" t="s">
        <v>387</v>
      </c>
      <c r="F176" s="163" t="s">
        <v>387</v>
      </c>
      <c r="G176" s="168" t="s">
        <v>388</v>
      </c>
      <c r="H176" s="168" t="s">
        <v>389</v>
      </c>
      <c r="I176" s="151"/>
      <c r="J176" s="152"/>
      <c r="M176" s="126" t="str">
        <f t="shared" si="5"/>
        <v>Not Found</v>
      </c>
      <c r="N176" s="97" t="b">
        <f t="shared" si="6"/>
        <v>0</v>
      </c>
      <c r="O176" s="97" t="e">
        <f>VLOOKUP(G176,'ECHA biocidal AS'!C172:H1639,6,FALSE)</f>
        <v>#N/A</v>
      </c>
      <c r="P176" s="106" t="e">
        <f>IF(AND(O176="false",(ISNUMBER(MATCH(G176,'ECHA biocidal AS'!C:C,0)))),TRUE,FALSE)</f>
        <v>#N/A</v>
      </c>
      <c r="R176" s="106" t="b">
        <f>IF(ISNUMBER(MATCH(G176,'ECHA candidate SVHC'!D:D,0)),TRUE,FALSE)</f>
        <v>0</v>
      </c>
      <c r="T176" s="106" t="b">
        <f>IF(ISNUMBER(MATCH(G176,'EQS WFD'!D:D,0)),TRUE,FALSE)</f>
        <v>0</v>
      </c>
      <c r="U176" s="106" t="b">
        <f>IF(ISNUMBER(MATCH(G176,'ECHA POP'!D:D,0)),TRUE,FALSE)</f>
        <v>0</v>
      </c>
    </row>
    <row r="177" spans="4:21" ht="30" hidden="1" x14ac:dyDescent="0.15">
      <c r="D177" s="162"/>
      <c r="E177" s="163" t="s">
        <v>390</v>
      </c>
      <c r="F177" s="163" t="s">
        <v>390</v>
      </c>
      <c r="G177" s="168" t="s">
        <v>391</v>
      </c>
      <c r="H177" s="168" t="s">
        <v>392</v>
      </c>
      <c r="I177" s="151"/>
      <c r="J177" s="152"/>
      <c r="M177" s="126" t="str">
        <f t="shared" si="5"/>
        <v>Not Found</v>
      </c>
      <c r="N177" s="97" t="b">
        <f t="shared" si="6"/>
        <v>0</v>
      </c>
      <c r="O177" s="97" t="e">
        <f>VLOOKUP(G177,'ECHA biocidal AS'!C173:H1640,6,FALSE)</f>
        <v>#N/A</v>
      </c>
      <c r="P177" s="106" t="e">
        <f>IF(AND(O177="false",(ISNUMBER(MATCH(G177,'ECHA biocidal AS'!C:C,0)))),TRUE,FALSE)</f>
        <v>#N/A</v>
      </c>
      <c r="R177" s="106" t="b">
        <f>IF(ISNUMBER(MATCH(G177,'ECHA candidate SVHC'!D:D,0)),TRUE,FALSE)</f>
        <v>0</v>
      </c>
      <c r="T177" s="106" t="b">
        <f>IF(ISNUMBER(MATCH(G177,'EQS WFD'!D:D,0)),TRUE,FALSE)</f>
        <v>0</v>
      </c>
      <c r="U177" s="106" t="b">
        <f>IF(ISNUMBER(MATCH(G177,'ECHA POP'!D:D,0)),TRUE,FALSE)</f>
        <v>0</v>
      </c>
    </row>
    <row r="178" spans="4:21" ht="60" hidden="1" x14ac:dyDescent="0.15">
      <c r="D178" s="162"/>
      <c r="E178" s="163" t="s">
        <v>393</v>
      </c>
      <c r="F178" s="163" t="s">
        <v>393</v>
      </c>
      <c r="G178" s="168" t="s">
        <v>181</v>
      </c>
      <c r="H178" s="168" t="s">
        <v>394</v>
      </c>
      <c r="I178" s="151"/>
      <c r="J178" s="152"/>
      <c r="M178" s="126" t="str">
        <f t="shared" si="5"/>
        <v>Not Found</v>
      </c>
      <c r="N178" s="97" t="b">
        <f t="shared" si="6"/>
        <v>0</v>
      </c>
      <c r="O178" s="97" t="e">
        <f>VLOOKUP(G178,'ECHA biocidal AS'!C174:H1641,6,FALSE)</f>
        <v>#N/A</v>
      </c>
      <c r="P178" s="106" t="e">
        <f>IF(AND(O178="false",(ISNUMBER(MATCH(G178,'ECHA biocidal AS'!C:C,0)))),TRUE,FALSE)</f>
        <v>#N/A</v>
      </c>
      <c r="R178" s="106" t="b">
        <f>IF(ISNUMBER(MATCH(G178,'ECHA candidate SVHC'!D:D,0)),TRUE,FALSE)</f>
        <v>0</v>
      </c>
      <c r="T178" s="106" t="b">
        <f>IF(ISNUMBER(MATCH(G178,'EQS WFD'!D:D,0)),TRUE,FALSE)</f>
        <v>0</v>
      </c>
      <c r="U178" s="106" t="b">
        <f>IF(ISNUMBER(MATCH(G178,'ECHA POP'!D:D,0)),TRUE,FALSE)</f>
        <v>0</v>
      </c>
    </row>
    <row r="179" spans="4:21" ht="30" hidden="1" x14ac:dyDescent="0.15">
      <c r="D179" s="162"/>
      <c r="E179" s="163" t="s">
        <v>395</v>
      </c>
      <c r="F179" s="163" t="s">
        <v>395</v>
      </c>
      <c r="G179" s="168" t="s">
        <v>396</v>
      </c>
      <c r="H179" s="168" t="s">
        <v>397</v>
      </c>
      <c r="I179" s="151"/>
      <c r="J179" s="152"/>
      <c r="M179" s="126" t="str">
        <f t="shared" si="5"/>
        <v>Not Found</v>
      </c>
      <c r="N179" s="97" t="b">
        <f t="shared" si="6"/>
        <v>0</v>
      </c>
      <c r="O179" s="97" t="e">
        <f>VLOOKUP(G179,'ECHA biocidal AS'!C175:H1642,6,FALSE)</f>
        <v>#N/A</v>
      </c>
      <c r="P179" s="106" t="e">
        <f>IF(AND(O179="false",(ISNUMBER(MATCH(G179,'ECHA biocidal AS'!C:C,0)))),TRUE,FALSE)</f>
        <v>#N/A</v>
      </c>
      <c r="R179" s="106" t="b">
        <f>IF(ISNUMBER(MATCH(G179,'ECHA candidate SVHC'!D:D,0)),TRUE,FALSE)</f>
        <v>0</v>
      </c>
      <c r="T179" s="106" t="b">
        <f>IF(ISNUMBER(MATCH(G179,'EQS WFD'!D:D,0)),TRUE,FALSE)</f>
        <v>0</v>
      </c>
      <c r="U179" s="106" t="b">
        <f>IF(ISNUMBER(MATCH(G179,'ECHA POP'!D:D,0)),TRUE,FALSE)</f>
        <v>0</v>
      </c>
    </row>
    <row r="180" spans="4:21" ht="60" hidden="1" x14ac:dyDescent="0.15">
      <c r="D180" s="162"/>
      <c r="E180" s="164" t="s">
        <v>398</v>
      </c>
      <c r="F180" s="164" t="s">
        <v>398</v>
      </c>
      <c r="G180" s="168" t="s">
        <v>399</v>
      </c>
      <c r="H180" s="168" t="s">
        <v>400</v>
      </c>
      <c r="I180" s="151"/>
      <c r="J180" s="152"/>
      <c r="M180" s="126" t="str">
        <f t="shared" si="5"/>
        <v>Not Found</v>
      </c>
      <c r="N180" s="97" t="b">
        <f t="shared" si="6"/>
        <v>0</v>
      </c>
      <c r="O180" s="97" t="e">
        <f>VLOOKUP(G180,'ECHA biocidal AS'!C176:H1643,6,FALSE)</f>
        <v>#N/A</v>
      </c>
      <c r="P180" s="106" t="e">
        <f>IF(AND(O180="false",(ISNUMBER(MATCH(G180,'ECHA biocidal AS'!C:C,0)))),TRUE,FALSE)</f>
        <v>#N/A</v>
      </c>
      <c r="R180" s="106" t="b">
        <f>IF(ISNUMBER(MATCH(G180,'ECHA candidate SVHC'!D:D,0)),TRUE,FALSE)</f>
        <v>0</v>
      </c>
      <c r="T180" s="106" t="b">
        <f>IF(ISNUMBER(MATCH(G180,'EQS WFD'!D:D,0)),TRUE,FALSE)</f>
        <v>0</v>
      </c>
      <c r="U180" s="106" t="b">
        <f>IF(ISNUMBER(MATCH(G180,'ECHA POP'!D:D,0)),TRUE,FALSE)</f>
        <v>0</v>
      </c>
    </row>
    <row r="181" spans="4:21" ht="105" hidden="1" x14ac:dyDescent="0.15">
      <c r="D181" s="162"/>
      <c r="E181" s="164" t="s">
        <v>401</v>
      </c>
      <c r="F181" s="164" t="s">
        <v>401</v>
      </c>
      <c r="G181" s="168" t="s">
        <v>402</v>
      </c>
      <c r="H181" s="168" t="s">
        <v>403</v>
      </c>
      <c r="I181" s="151"/>
      <c r="J181" s="152"/>
      <c r="M181" s="126" t="str">
        <f t="shared" si="5"/>
        <v>Not Found</v>
      </c>
      <c r="N181" s="97" t="b">
        <f t="shared" si="6"/>
        <v>0</v>
      </c>
      <c r="O181" s="97" t="e">
        <f>VLOOKUP(G181,'ECHA biocidal AS'!C177:H1644,6,FALSE)</f>
        <v>#N/A</v>
      </c>
      <c r="P181" s="106" t="e">
        <f>IF(AND(O181="false",(ISNUMBER(MATCH(G181,'ECHA biocidal AS'!C:C,0)))),TRUE,FALSE)</f>
        <v>#N/A</v>
      </c>
      <c r="R181" s="106" t="b">
        <f>IF(ISNUMBER(MATCH(G181,'ECHA candidate SVHC'!D:D,0)),TRUE,FALSE)</f>
        <v>0</v>
      </c>
      <c r="T181" s="106" t="b">
        <f>IF(ISNUMBER(MATCH(G181,'EQS WFD'!D:D,0)),TRUE,FALSE)</f>
        <v>0</v>
      </c>
      <c r="U181" s="106" t="b">
        <f>IF(ISNUMBER(MATCH(G181,'ECHA POP'!D:D,0)),TRUE,FALSE)</f>
        <v>0</v>
      </c>
    </row>
    <row r="182" spans="4:21" ht="30" hidden="1" x14ac:dyDescent="0.15">
      <c r="D182" s="162"/>
      <c r="E182" s="163" t="s">
        <v>404</v>
      </c>
      <c r="F182" s="163" t="s">
        <v>404</v>
      </c>
      <c r="G182" s="168" t="s">
        <v>191</v>
      </c>
      <c r="H182" s="168" t="s">
        <v>268</v>
      </c>
      <c r="I182" s="151"/>
      <c r="J182" s="152"/>
      <c r="M182" s="126" t="str">
        <f t="shared" si="5"/>
        <v>Not Found</v>
      </c>
      <c r="N182" s="97" t="b">
        <f t="shared" si="6"/>
        <v>0</v>
      </c>
      <c r="O182" s="97" t="e">
        <f>VLOOKUP(G182,'ECHA biocidal AS'!C178:H1645,6,FALSE)</f>
        <v>#N/A</v>
      </c>
      <c r="P182" s="106" t="e">
        <f>IF(AND(O182="false",(ISNUMBER(MATCH(G182,'ECHA biocidal AS'!C:C,0)))),TRUE,FALSE)</f>
        <v>#N/A</v>
      </c>
      <c r="R182" s="106" t="b">
        <f>IF(ISNUMBER(MATCH(G182,'ECHA candidate SVHC'!D:D,0)),TRUE,FALSE)</f>
        <v>0</v>
      </c>
      <c r="T182" s="106" t="b">
        <f>IF(ISNUMBER(MATCH(G182,'EQS WFD'!D:D,0)),TRUE,FALSE)</f>
        <v>0</v>
      </c>
      <c r="U182" s="106" t="b">
        <f>IF(ISNUMBER(MATCH(G182,'ECHA POP'!D:D,0)),TRUE,FALSE)</f>
        <v>0</v>
      </c>
    </row>
    <row r="183" spans="4:21" ht="45" hidden="1" x14ac:dyDescent="0.15">
      <c r="D183" s="162"/>
      <c r="E183" s="164" t="s">
        <v>405</v>
      </c>
      <c r="F183" s="164" t="s">
        <v>405</v>
      </c>
      <c r="G183" s="168" t="s">
        <v>278</v>
      </c>
      <c r="H183" s="168" t="s">
        <v>406</v>
      </c>
      <c r="I183" s="151"/>
      <c r="J183" s="152"/>
      <c r="M183" s="126" t="str">
        <f t="shared" si="5"/>
        <v>Not Found</v>
      </c>
      <c r="N183" s="97" t="b">
        <f t="shared" si="6"/>
        <v>0</v>
      </c>
      <c r="O183" s="97" t="e">
        <f>VLOOKUP(G183,'ECHA biocidal AS'!C179:H1646,6,FALSE)</f>
        <v>#N/A</v>
      </c>
      <c r="P183" s="106" t="e">
        <f>IF(AND(O183="false",(ISNUMBER(MATCH(G183,'ECHA biocidal AS'!C:C,0)))),TRUE,FALSE)</f>
        <v>#N/A</v>
      </c>
      <c r="R183" s="106" t="b">
        <f>IF(ISNUMBER(MATCH(G183,'ECHA candidate SVHC'!D:D,0)),TRUE,FALSE)</f>
        <v>0</v>
      </c>
      <c r="T183" s="106" t="b">
        <f>IF(ISNUMBER(MATCH(G183,'EQS WFD'!D:D,0)),TRUE,FALSE)</f>
        <v>0</v>
      </c>
      <c r="U183" s="106" t="b">
        <f>IF(ISNUMBER(MATCH(G183,'ECHA POP'!D:D,0)),TRUE,FALSE)</f>
        <v>0</v>
      </c>
    </row>
    <row r="184" spans="4:21" ht="45" hidden="1" x14ac:dyDescent="0.15">
      <c r="D184" s="162"/>
      <c r="E184" s="163" t="s">
        <v>314</v>
      </c>
      <c r="F184" s="163" t="s">
        <v>314</v>
      </c>
      <c r="G184" s="168" t="s">
        <v>193</v>
      </c>
      <c r="H184" s="168" t="s">
        <v>266</v>
      </c>
      <c r="I184" s="151"/>
      <c r="J184" s="152"/>
      <c r="M184" s="126" t="str">
        <f t="shared" si="5"/>
        <v>Not Found</v>
      </c>
      <c r="N184" s="97" t="b">
        <f t="shared" si="6"/>
        <v>0</v>
      </c>
      <c r="O184" s="97" t="e">
        <f>VLOOKUP(G184,'ECHA biocidal AS'!C180:H1647,6,FALSE)</f>
        <v>#N/A</v>
      </c>
      <c r="P184" s="106" t="e">
        <f>IF(AND(O184="false",(ISNUMBER(MATCH(G184,'ECHA biocidal AS'!C:C,0)))),TRUE,FALSE)</f>
        <v>#N/A</v>
      </c>
      <c r="R184" s="106" t="b">
        <f>IF(ISNUMBER(MATCH(G184,'ECHA candidate SVHC'!D:D,0)),TRUE,FALSE)</f>
        <v>0</v>
      </c>
      <c r="T184" s="106" t="b">
        <f>IF(ISNUMBER(MATCH(G184,'EQS WFD'!D:D,0)),TRUE,FALSE)</f>
        <v>0</v>
      </c>
      <c r="U184" s="106" t="b">
        <f>IF(ISNUMBER(MATCH(G184,'ECHA POP'!D:D,0)),TRUE,FALSE)</f>
        <v>0</v>
      </c>
    </row>
    <row r="185" spans="4:21" ht="15" hidden="1" x14ac:dyDescent="0.15">
      <c r="D185" s="162"/>
      <c r="E185" s="163" t="s">
        <v>407</v>
      </c>
      <c r="F185" s="163" t="s">
        <v>407</v>
      </c>
      <c r="G185" s="168" t="s">
        <v>408</v>
      </c>
      <c r="H185" s="168" t="s">
        <v>409</v>
      </c>
      <c r="I185" s="151"/>
      <c r="J185" s="152"/>
      <c r="M185" s="126" t="str">
        <f t="shared" si="5"/>
        <v>Not Found</v>
      </c>
      <c r="N185" s="97" t="b">
        <f t="shared" si="6"/>
        <v>0</v>
      </c>
      <c r="O185" s="97" t="e">
        <f>VLOOKUP(G185,'ECHA biocidal AS'!C181:H1648,6,FALSE)</f>
        <v>#N/A</v>
      </c>
      <c r="P185" s="106" t="e">
        <f>IF(AND(O185="false",(ISNUMBER(MATCH(G185,'ECHA biocidal AS'!C:C,0)))),TRUE,FALSE)</f>
        <v>#N/A</v>
      </c>
      <c r="R185" s="106" t="b">
        <f>IF(ISNUMBER(MATCH(G185,'ECHA candidate SVHC'!D:D,0)),TRUE,FALSE)</f>
        <v>0</v>
      </c>
      <c r="T185" s="106" t="b">
        <f>IF(ISNUMBER(MATCH(G185,'EQS WFD'!D:D,0)),TRUE,FALSE)</f>
        <v>0</v>
      </c>
      <c r="U185" s="106" t="b">
        <f>IF(ISNUMBER(MATCH(G185,'ECHA POP'!D:D,0)),TRUE,FALSE)</f>
        <v>0</v>
      </c>
    </row>
    <row r="186" spans="4:21" ht="75" hidden="1" x14ac:dyDescent="0.15">
      <c r="D186" s="162"/>
      <c r="E186" s="163" t="s">
        <v>410</v>
      </c>
      <c r="F186" s="163" t="s">
        <v>410</v>
      </c>
      <c r="G186" s="168" t="s">
        <v>411</v>
      </c>
      <c r="H186" s="158" t="s">
        <v>412</v>
      </c>
      <c r="I186" s="151"/>
      <c r="J186" s="152"/>
      <c r="M186" s="126" t="str">
        <f t="shared" si="5"/>
        <v>Not Found</v>
      </c>
      <c r="N186" s="97" t="b">
        <f t="shared" si="6"/>
        <v>0</v>
      </c>
      <c r="O186" s="97" t="e">
        <f>VLOOKUP(G186,'ECHA biocidal AS'!C182:H1649,6,FALSE)</f>
        <v>#N/A</v>
      </c>
      <c r="P186" s="106" t="e">
        <f>IF(AND(O186="false",(ISNUMBER(MATCH(G186,'ECHA biocidal AS'!C:C,0)))),TRUE,FALSE)</f>
        <v>#N/A</v>
      </c>
      <c r="R186" s="106" t="b">
        <f>IF(ISNUMBER(MATCH(G186,'ECHA candidate SVHC'!D:D,0)),TRUE,FALSE)</f>
        <v>0</v>
      </c>
      <c r="T186" s="106" t="b">
        <f>IF(ISNUMBER(MATCH(G186,'EQS WFD'!D:D,0)),TRUE,FALSE)</f>
        <v>0</v>
      </c>
      <c r="U186" s="106" t="b">
        <f>IF(ISNUMBER(MATCH(G186,'ECHA POP'!D:D,0)),TRUE,FALSE)</f>
        <v>0</v>
      </c>
    </row>
    <row r="187" spans="4:21" ht="75" hidden="1" x14ac:dyDescent="0.15">
      <c r="D187" s="162"/>
      <c r="E187" s="164" t="s">
        <v>413</v>
      </c>
      <c r="F187" s="164" t="s">
        <v>413</v>
      </c>
      <c r="G187" s="168" t="s">
        <v>414</v>
      </c>
      <c r="H187" s="168" t="s">
        <v>415</v>
      </c>
      <c r="I187" s="151"/>
      <c r="J187" s="152"/>
      <c r="M187" s="126" t="str">
        <f t="shared" si="5"/>
        <v>Not Found</v>
      </c>
      <c r="N187" s="97" t="b">
        <f t="shared" si="6"/>
        <v>0</v>
      </c>
      <c r="O187" s="97" t="e">
        <f>VLOOKUP(G187,'ECHA biocidal AS'!C183:H1650,6,FALSE)</f>
        <v>#N/A</v>
      </c>
      <c r="P187" s="106" t="e">
        <f>IF(AND(O187="false",(ISNUMBER(MATCH(G187,'ECHA biocidal AS'!C:C,0)))),TRUE,FALSE)</f>
        <v>#N/A</v>
      </c>
      <c r="R187" s="106" t="b">
        <f>IF(ISNUMBER(MATCH(G187,'ECHA candidate SVHC'!D:D,0)),TRUE,FALSE)</f>
        <v>0</v>
      </c>
      <c r="T187" s="106" t="b">
        <f>IF(ISNUMBER(MATCH(G187,'EQS WFD'!D:D,0)),TRUE,FALSE)</f>
        <v>0</v>
      </c>
      <c r="U187" s="106" t="b">
        <f>IF(ISNUMBER(MATCH(G187,'ECHA POP'!D:D,0)),TRUE,FALSE)</f>
        <v>0</v>
      </c>
    </row>
    <row r="188" spans="4:21" ht="45" hidden="1" x14ac:dyDescent="0.15">
      <c r="D188" s="162"/>
      <c r="E188" s="163" t="s">
        <v>416</v>
      </c>
      <c r="F188" s="163" t="s">
        <v>416</v>
      </c>
      <c r="G188" s="168" t="s">
        <v>340</v>
      </c>
      <c r="H188" s="168" t="s">
        <v>341</v>
      </c>
      <c r="I188" s="151"/>
      <c r="J188" s="152"/>
      <c r="M188" s="126" t="str">
        <f t="shared" si="5"/>
        <v>Not Found</v>
      </c>
      <c r="N188" s="97" t="b">
        <f t="shared" si="6"/>
        <v>0</v>
      </c>
      <c r="O188" s="97" t="e">
        <f>VLOOKUP(G188,'ECHA biocidal AS'!C184:H1651,6,FALSE)</f>
        <v>#N/A</v>
      </c>
      <c r="P188" s="106" t="e">
        <f>IF(AND(O188="false",(ISNUMBER(MATCH(G188,'ECHA biocidal AS'!C:C,0)))),TRUE,FALSE)</f>
        <v>#N/A</v>
      </c>
      <c r="R188" s="106" t="b">
        <f>IF(ISNUMBER(MATCH(G188,'ECHA candidate SVHC'!D:D,0)),TRUE,FALSE)</f>
        <v>0</v>
      </c>
      <c r="T188" s="106" t="b">
        <f>IF(ISNUMBER(MATCH(G188,'EQS WFD'!D:D,0)),TRUE,FALSE)</f>
        <v>0</v>
      </c>
      <c r="U188" s="106" t="b">
        <f>IF(ISNUMBER(MATCH(G188,'ECHA POP'!D:D,0)),TRUE,FALSE)</f>
        <v>0</v>
      </c>
    </row>
    <row r="189" spans="4:21" ht="15" hidden="1" x14ac:dyDescent="0.15">
      <c r="D189" s="162"/>
      <c r="E189" s="163" t="s">
        <v>417</v>
      </c>
      <c r="F189" s="163" t="s">
        <v>417</v>
      </c>
      <c r="G189" s="168" t="s">
        <v>194</v>
      </c>
      <c r="H189" s="168" t="s">
        <v>355</v>
      </c>
      <c r="I189" s="151"/>
      <c r="J189" s="152"/>
      <c r="M189" s="126" t="str">
        <f t="shared" si="5"/>
        <v>Not Found</v>
      </c>
      <c r="N189" s="97" t="b">
        <f t="shared" si="6"/>
        <v>0</v>
      </c>
      <c r="O189" s="97" t="e">
        <f>VLOOKUP(G189,'ECHA biocidal AS'!C185:H1652,6,FALSE)</f>
        <v>#N/A</v>
      </c>
      <c r="P189" s="106" t="e">
        <f>IF(AND(O189="false",(ISNUMBER(MATCH(G189,'ECHA biocidal AS'!C:C,0)))),TRUE,FALSE)</f>
        <v>#N/A</v>
      </c>
      <c r="R189" s="106" t="b">
        <f>IF(ISNUMBER(MATCH(G189,'ECHA candidate SVHC'!D:D,0)),TRUE,FALSE)</f>
        <v>0</v>
      </c>
      <c r="T189" s="106" t="b">
        <f>IF(ISNUMBER(MATCH(G189,'EQS WFD'!D:D,0)),TRUE,FALSE)</f>
        <v>0</v>
      </c>
      <c r="U189" s="106" t="b">
        <f>IF(ISNUMBER(MATCH(G189,'ECHA POP'!D:D,0)),TRUE,FALSE)</f>
        <v>0</v>
      </c>
    </row>
    <row r="190" spans="4:21" ht="45" hidden="1" x14ac:dyDescent="0.15">
      <c r="D190" s="162"/>
      <c r="E190" s="164" t="s">
        <v>418</v>
      </c>
      <c r="F190" s="164" t="s">
        <v>418</v>
      </c>
      <c r="G190" s="168" t="s">
        <v>419</v>
      </c>
      <c r="H190" s="168" t="s">
        <v>420</v>
      </c>
      <c r="I190" s="151"/>
      <c r="J190" s="152"/>
      <c r="M190" s="126" t="str">
        <f t="shared" si="5"/>
        <v>Not Found</v>
      </c>
      <c r="N190" s="97" t="b">
        <f t="shared" si="6"/>
        <v>0</v>
      </c>
      <c r="O190" s="97" t="e">
        <f>VLOOKUP(G190,'ECHA biocidal AS'!C186:H1653,6,FALSE)</f>
        <v>#N/A</v>
      </c>
      <c r="P190" s="106" t="e">
        <f>IF(AND(O190="false",(ISNUMBER(MATCH(G190,'ECHA biocidal AS'!C:C,0)))),TRUE,FALSE)</f>
        <v>#N/A</v>
      </c>
      <c r="R190" s="106" t="b">
        <f>IF(ISNUMBER(MATCH(G190,'ECHA candidate SVHC'!D:D,0)),TRUE,FALSE)</f>
        <v>0</v>
      </c>
      <c r="T190" s="106" t="b">
        <f>IF(ISNUMBER(MATCH(G190,'EQS WFD'!D:D,0)),TRUE,FALSE)</f>
        <v>0</v>
      </c>
      <c r="U190" s="106" t="b">
        <f>IF(ISNUMBER(MATCH(G190,'ECHA POP'!D:D,0)),TRUE,FALSE)</f>
        <v>0</v>
      </c>
    </row>
    <row r="191" spans="4:21" ht="45" hidden="1" x14ac:dyDescent="0.15">
      <c r="D191" s="162"/>
      <c r="E191" s="163" t="s">
        <v>421</v>
      </c>
      <c r="F191" s="163" t="s">
        <v>421</v>
      </c>
      <c r="G191" s="168" t="s">
        <v>422</v>
      </c>
      <c r="H191" s="168" t="s">
        <v>423</v>
      </c>
      <c r="I191" s="151"/>
      <c r="J191" s="152"/>
      <c r="M191" s="126" t="str">
        <f t="shared" si="5"/>
        <v>Not Found</v>
      </c>
      <c r="N191" s="97" t="b">
        <f t="shared" si="6"/>
        <v>0</v>
      </c>
      <c r="O191" s="97" t="e">
        <f>VLOOKUP(G191,'ECHA biocidal AS'!C187:H1654,6,FALSE)</f>
        <v>#N/A</v>
      </c>
      <c r="P191" s="106" t="e">
        <f>IF(AND(O191="false",(ISNUMBER(MATCH(G191,'ECHA biocidal AS'!C:C,0)))),TRUE,FALSE)</f>
        <v>#N/A</v>
      </c>
      <c r="R191" s="106" t="b">
        <f>IF(ISNUMBER(MATCH(G191,'ECHA candidate SVHC'!D:D,0)),TRUE,FALSE)</f>
        <v>0</v>
      </c>
      <c r="T191" s="106" t="b">
        <f>IF(ISNUMBER(MATCH(G191,'EQS WFD'!D:D,0)),TRUE,FALSE)</f>
        <v>0</v>
      </c>
      <c r="U191" s="106" t="b">
        <f>IF(ISNUMBER(MATCH(G191,'ECHA POP'!D:D,0)),TRUE,FALSE)</f>
        <v>0</v>
      </c>
    </row>
    <row r="192" spans="4:21" ht="45" hidden="1" x14ac:dyDescent="0.15">
      <c r="D192" s="162"/>
      <c r="E192" s="163" t="s">
        <v>424</v>
      </c>
      <c r="F192" s="163" t="s">
        <v>424</v>
      </c>
      <c r="G192" s="168" t="s">
        <v>425</v>
      </c>
      <c r="H192" s="168" t="s">
        <v>426</v>
      </c>
      <c r="I192" s="151"/>
      <c r="J192" s="152"/>
      <c r="M192" s="126" t="str">
        <f t="shared" si="5"/>
        <v>Not Found</v>
      </c>
      <c r="N192" s="97" t="b">
        <f t="shared" si="6"/>
        <v>0</v>
      </c>
      <c r="O192" s="97" t="e">
        <f>VLOOKUP(G192,'ECHA biocidal AS'!C188:H1655,6,FALSE)</f>
        <v>#N/A</v>
      </c>
      <c r="P192" s="106" t="e">
        <f>IF(AND(O192="false",(ISNUMBER(MATCH(G192,'ECHA biocidal AS'!C:C,0)))),TRUE,FALSE)</f>
        <v>#N/A</v>
      </c>
      <c r="R192" s="106" t="b">
        <f>IF(ISNUMBER(MATCH(G192,'ECHA candidate SVHC'!D:D,0)),TRUE,FALSE)</f>
        <v>0</v>
      </c>
      <c r="T192" s="106" t="b">
        <f>IF(ISNUMBER(MATCH(G192,'EQS WFD'!D:D,0)),TRUE,FALSE)</f>
        <v>0</v>
      </c>
      <c r="U192" s="106" t="b">
        <f>IF(ISNUMBER(MATCH(G192,'ECHA POP'!D:D,0)),TRUE,FALSE)</f>
        <v>0</v>
      </c>
    </row>
    <row r="193" spans="4:21" ht="30" hidden="1" x14ac:dyDescent="0.15">
      <c r="D193" s="162"/>
      <c r="E193" s="163" t="s">
        <v>427</v>
      </c>
      <c r="F193" s="163" t="s">
        <v>427</v>
      </c>
      <c r="G193" s="168" t="s">
        <v>428</v>
      </c>
      <c r="H193" s="168" t="s">
        <v>429</v>
      </c>
      <c r="I193" s="151"/>
      <c r="J193" s="152"/>
      <c r="M193" s="126" t="str">
        <f t="shared" si="5"/>
        <v>Not Found</v>
      </c>
      <c r="N193" s="97" t="b">
        <f t="shared" si="6"/>
        <v>0</v>
      </c>
      <c r="O193" s="97" t="e">
        <f>VLOOKUP(G193,'ECHA biocidal AS'!C189:H1656,6,FALSE)</f>
        <v>#N/A</v>
      </c>
      <c r="P193" s="106" t="e">
        <f>IF(AND(O193="false",(ISNUMBER(MATCH(G193,'ECHA biocidal AS'!C:C,0)))),TRUE,FALSE)</f>
        <v>#N/A</v>
      </c>
      <c r="R193" s="106" t="b">
        <f>IF(ISNUMBER(MATCH(G193,'ECHA candidate SVHC'!D:D,0)),TRUE,FALSE)</f>
        <v>0</v>
      </c>
      <c r="T193" s="106" t="b">
        <f>IF(ISNUMBER(MATCH(G193,'EQS WFD'!D:D,0)),TRUE,FALSE)</f>
        <v>0</v>
      </c>
      <c r="U193" s="106" t="b">
        <f>IF(ISNUMBER(MATCH(G193,'ECHA POP'!D:D,0)),TRUE,FALSE)</f>
        <v>0</v>
      </c>
    </row>
    <row r="194" spans="4:21" ht="60" hidden="1" x14ac:dyDescent="0.15">
      <c r="D194" s="162"/>
      <c r="E194" s="164" t="s">
        <v>430</v>
      </c>
      <c r="F194" s="164" t="s">
        <v>430</v>
      </c>
      <c r="G194" s="168" t="s">
        <v>431</v>
      </c>
      <c r="H194" s="168" t="s">
        <v>332</v>
      </c>
      <c r="I194" s="151"/>
      <c r="J194" s="152"/>
      <c r="M194" s="126" t="str">
        <f t="shared" si="5"/>
        <v>Not Found</v>
      </c>
      <c r="N194" s="97" t="b">
        <f t="shared" si="6"/>
        <v>0</v>
      </c>
      <c r="O194" s="97" t="e">
        <f>VLOOKUP(G194,'ECHA biocidal AS'!C190:H1657,6,FALSE)</f>
        <v>#N/A</v>
      </c>
      <c r="P194" s="106" t="e">
        <f>IF(AND(O194="false",(ISNUMBER(MATCH(G194,'ECHA biocidal AS'!C:C,0)))),TRUE,FALSE)</f>
        <v>#N/A</v>
      </c>
      <c r="R194" s="106" t="b">
        <f>IF(ISNUMBER(MATCH(G194,'ECHA candidate SVHC'!D:D,0)),TRUE,FALSE)</f>
        <v>0</v>
      </c>
      <c r="T194" s="106" t="b">
        <f>IF(ISNUMBER(MATCH(G194,'EQS WFD'!D:D,0)),TRUE,FALSE)</f>
        <v>0</v>
      </c>
      <c r="U194" s="106" t="b">
        <f>IF(ISNUMBER(MATCH(G194,'ECHA POP'!D:D,0)),TRUE,FALSE)</f>
        <v>0</v>
      </c>
    </row>
    <row r="195" spans="4:21" ht="30" hidden="1" x14ac:dyDescent="0.15">
      <c r="D195" s="162"/>
      <c r="E195" s="163" t="s">
        <v>432</v>
      </c>
      <c r="F195" s="163" t="s">
        <v>432</v>
      </c>
      <c r="G195" s="168" t="s">
        <v>433</v>
      </c>
      <c r="H195" s="168" t="s">
        <v>434</v>
      </c>
      <c r="I195" s="151"/>
      <c r="J195" s="152"/>
      <c r="M195" s="126" t="str">
        <f t="shared" si="5"/>
        <v>Not Found</v>
      </c>
      <c r="N195" s="97" t="b">
        <f t="shared" si="6"/>
        <v>0</v>
      </c>
      <c r="O195" s="97" t="e">
        <f>VLOOKUP(G195,'ECHA biocidal AS'!C191:H1658,6,FALSE)</f>
        <v>#N/A</v>
      </c>
      <c r="P195" s="106" t="e">
        <f>IF(AND(O195="false",(ISNUMBER(MATCH(G195,'ECHA biocidal AS'!C:C,0)))),TRUE,FALSE)</f>
        <v>#N/A</v>
      </c>
      <c r="R195" s="106" t="b">
        <f>IF(ISNUMBER(MATCH(G195,'ECHA candidate SVHC'!D:D,0)),TRUE,FALSE)</f>
        <v>0</v>
      </c>
      <c r="T195" s="106" t="b">
        <f>IF(ISNUMBER(MATCH(G195,'EQS WFD'!D:D,0)),TRUE,FALSE)</f>
        <v>0</v>
      </c>
      <c r="U195" s="106" t="b">
        <f>IF(ISNUMBER(MATCH(G195,'ECHA POP'!D:D,0)),TRUE,FALSE)</f>
        <v>0</v>
      </c>
    </row>
    <row r="196" spans="4:21" hidden="1" x14ac:dyDescent="0.15">
      <c r="D196" s="158" t="s">
        <v>435</v>
      </c>
      <c r="E196" s="162"/>
      <c r="F196" s="162"/>
      <c r="G196" s="168"/>
      <c r="H196" s="168"/>
      <c r="I196" s="151"/>
      <c r="J196" s="152"/>
      <c r="M196" s="126" t="str">
        <f t="shared" si="5"/>
        <v>Not Found</v>
      </c>
      <c r="N196" s="97" t="b">
        <f t="shared" si="6"/>
        <v>0</v>
      </c>
      <c r="O196" s="97" t="e">
        <f>VLOOKUP(G196,'ECHA biocidal AS'!C192:H1659,6,FALSE)</f>
        <v>#N/A</v>
      </c>
      <c r="P196" s="106" t="e">
        <f>IF(AND(O196="false",(ISNUMBER(MATCH(G196,'ECHA biocidal AS'!C:C,0)))),TRUE,FALSE)</f>
        <v>#N/A</v>
      </c>
      <c r="R196" s="106" t="b">
        <f>IF(ISNUMBER(MATCH(G196,'ECHA candidate SVHC'!D:D,0)),TRUE,FALSE)</f>
        <v>0</v>
      </c>
      <c r="T196" s="106" t="b">
        <f>IF(ISNUMBER(MATCH(G196,'EQS WFD'!D:D,0)),TRUE,FALSE)</f>
        <v>0</v>
      </c>
      <c r="U196" s="106" t="b">
        <f>IF(ISNUMBER(MATCH(G196,'ECHA POP'!D:D,0)),TRUE,FALSE)</f>
        <v>0</v>
      </c>
    </row>
    <row r="197" spans="4:21" hidden="1" x14ac:dyDescent="0.15">
      <c r="D197" s="162"/>
      <c r="E197" s="158" t="s">
        <v>436</v>
      </c>
      <c r="F197" s="158" t="s">
        <v>436</v>
      </c>
      <c r="G197" s="168" t="s">
        <v>372</v>
      </c>
      <c r="H197" s="168" t="s">
        <v>373</v>
      </c>
      <c r="I197" s="151"/>
      <c r="J197" s="152"/>
      <c r="M197" s="126" t="str">
        <f t="shared" si="5"/>
        <v>Not Found</v>
      </c>
      <c r="N197" s="97" t="b">
        <f t="shared" si="6"/>
        <v>0</v>
      </c>
      <c r="O197" s="97" t="e">
        <f>VLOOKUP(G197,'ECHA biocidal AS'!C193:H1660,6,FALSE)</f>
        <v>#N/A</v>
      </c>
      <c r="P197" s="106" t="e">
        <f>IF(AND(O197="false",(ISNUMBER(MATCH(G197,'ECHA biocidal AS'!C:C,0)))),TRUE,FALSE)</f>
        <v>#N/A</v>
      </c>
      <c r="R197" s="106" t="b">
        <f>IF(ISNUMBER(MATCH(G197,'ECHA candidate SVHC'!D:D,0)),TRUE,FALSE)</f>
        <v>0</v>
      </c>
      <c r="T197" s="106" t="b">
        <f>IF(ISNUMBER(MATCH(G197,'EQS WFD'!D:D,0)),TRUE,FALSE)</f>
        <v>0</v>
      </c>
      <c r="U197" s="106" t="b">
        <f>IF(ISNUMBER(MATCH(G197,'ECHA POP'!D:D,0)),TRUE,FALSE)</f>
        <v>0</v>
      </c>
    </row>
    <row r="198" spans="4:21" ht="15" hidden="1" x14ac:dyDescent="0.15">
      <c r="D198" s="162"/>
      <c r="E198" s="162" t="s">
        <v>289</v>
      </c>
      <c r="F198" s="162" t="s">
        <v>289</v>
      </c>
      <c r="G198" s="168" t="s">
        <v>183</v>
      </c>
      <c r="H198" s="168" t="s">
        <v>270</v>
      </c>
      <c r="I198" s="151"/>
      <c r="J198" s="152"/>
      <c r="M198" s="126" t="str">
        <f t="shared" si="5"/>
        <v>Not Found</v>
      </c>
      <c r="N198" s="97" t="b">
        <f t="shared" si="6"/>
        <v>0</v>
      </c>
      <c r="O198" s="97" t="e">
        <f>VLOOKUP(G198,'ECHA biocidal AS'!C194:H1661,6,FALSE)</f>
        <v>#N/A</v>
      </c>
      <c r="P198" s="106" t="e">
        <f>IF(AND(O198="false",(ISNUMBER(MATCH(G198,'ECHA biocidal AS'!C:C,0)))),TRUE,FALSE)</f>
        <v>#N/A</v>
      </c>
      <c r="R198" s="106" t="b">
        <f>IF(ISNUMBER(MATCH(G198,'ECHA candidate SVHC'!D:D,0)),TRUE,FALSE)</f>
        <v>0</v>
      </c>
      <c r="T198" s="106" t="b">
        <f>IF(ISNUMBER(MATCH(G198,'EQS WFD'!D:D,0)),TRUE,FALSE)</f>
        <v>0</v>
      </c>
      <c r="U198" s="106" t="b">
        <f>IF(ISNUMBER(MATCH(G198,'ECHA POP'!D:D,0)),TRUE,FALSE)</f>
        <v>0</v>
      </c>
    </row>
    <row r="199" spans="4:21" hidden="1" x14ac:dyDescent="0.15">
      <c r="D199" s="162"/>
      <c r="E199" s="158" t="s">
        <v>437</v>
      </c>
      <c r="F199" s="158" t="s">
        <v>437</v>
      </c>
      <c r="G199" s="168" t="s">
        <v>275</v>
      </c>
      <c r="H199" s="168" t="s">
        <v>276</v>
      </c>
      <c r="I199" s="151"/>
      <c r="J199" s="152"/>
      <c r="M199" s="126" t="str">
        <f t="shared" si="5"/>
        <v>Not Found</v>
      </c>
      <c r="N199" s="97" t="b">
        <f t="shared" si="6"/>
        <v>0</v>
      </c>
      <c r="O199" s="97" t="e">
        <f>VLOOKUP(G199,'ECHA biocidal AS'!C195:H1662,6,FALSE)</f>
        <v>#N/A</v>
      </c>
      <c r="P199" s="106" t="e">
        <f>IF(AND(O199="false",(ISNUMBER(MATCH(G199,'ECHA biocidal AS'!C:C,0)))),TRUE,FALSE)</f>
        <v>#N/A</v>
      </c>
      <c r="R199" s="106" t="b">
        <f>IF(ISNUMBER(MATCH(G199,'ECHA candidate SVHC'!D:D,0)),TRUE,FALSE)</f>
        <v>0</v>
      </c>
      <c r="T199" s="106" t="b">
        <f>IF(ISNUMBER(MATCH(G199,'EQS WFD'!D:D,0)),TRUE,FALSE)</f>
        <v>0</v>
      </c>
      <c r="U199" s="106" t="b">
        <f>IF(ISNUMBER(MATCH(G199,'ECHA POP'!D:D,0)),TRUE,FALSE)</f>
        <v>0</v>
      </c>
    </row>
    <row r="200" spans="4:21" hidden="1" x14ac:dyDescent="0.15">
      <c r="D200" s="162"/>
      <c r="E200" s="158" t="s">
        <v>438</v>
      </c>
      <c r="F200" s="158" t="s">
        <v>438</v>
      </c>
      <c r="G200" s="168" t="s">
        <v>284</v>
      </c>
      <c r="H200" s="168" t="s">
        <v>285</v>
      </c>
      <c r="I200" s="151"/>
      <c r="J200" s="152"/>
      <c r="M200" s="126" t="str">
        <f t="shared" ref="M200:M224" si="7">IF(COUNTIF(P200:W200,TRUE)&gt;0,TRUE,"Not Found")</f>
        <v>Not Found</v>
      </c>
      <c r="N200" s="97" t="b">
        <f t="shared" ref="N200:N224" si="8">IF(AND((COUNTIF(I200,"*H4*")),(COUNTIF($E$7,"*H4*"))),TRUE,FALSE)</f>
        <v>0</v>
      </c>
      <c r="O200" s="97" t="e">
        <f>VLOOKUP(G200,'ECHA biocidal AS'!C196:H1663,6,FALSE)</f>
        <v>#N/A</v>
      </c>
      <c r="P200" s="106" t="e">
        <f>IF(AND(O200="false",(ISNUMBER(MATCH(G200,'ECHA biocidal AS'!C:C,0)))),TRUE,FALSE)</f>
        <v>#N/A</v>
      </c>
      <c r="R200" s="106" t="b">
        <f>IF(ISNUMBER(MATCH(G200,'ECHA candidate SVHC'!D:D,0)),TRUE,FALSE)</f>
        <v>0</v>
      </c>
      <c r="T200" s="106" t="b">
        <f>IF(ISNUMBER(MATCH(G200,'EQS WFD'!D:D,0)),TRUE,FALSE)</f>
        <v>0</v>
      </c>
      <c r="U200" s="106" t="b">
        <f>IF(ISNUMBER(MATCH(G200,'ECHA POP'!D:D,0)),TRUE,FALSE)</f>
        <v>0</v>
      </c>
    </row>
    <row r="201" spans="4:21" hidden="1" x14ac:dyDescent="0.15">
      <c r="D201" s="162"/>
      <c r="E201" s="158" t="s">
        <v>298</v>
      </c>
      <c r="F201" s="158" t="s">
        <v>298</v>
      </c>
      <c r="G201" s="168" t="s">
        <v>192</v>
      </c>
      <c r="H201" s="168" t="s">
        <v>299</v>
      </c>
      <c r="I201" s="151"/>
      <c r="J201" s="152"/>
      <c r="M201" s="126" t="str">
        <f t="shared" si="7"/>
        <v>Not Found</v>
      </c>
      <c r="N201" s="97" t="b">
        <f t="shared" si="8"/>
        <v>0</v>
      </c>
      <c r="O201" s="97" t="e">
        <f>VLOOKUP(G201,'ECHA biocidal AS'!C197:H1664,6,FALSE)</f>
        <v>#N/A</v>
      </c>
      <c r="P201" s="106" t="e">
        <f>IF(AND(O201="false",(ISNUMBER(MATCH(G201,'ECHA biocidal AS'!C:C,0)))),TRUE,FALSE)</f>
        <v>#N/A</v>
      </c>
      <c r="R201" s="106" t="b">
        <f>IF(ISNUMBER(MATCH(G201,'ECHA candidate SVHC'!D:D,0)),TRUE,FALSE)</f>
        <v>0</v>
      </c>
      <c r="T201" s="106" t="b">
        <f>IF(ISNUMBER(MATCH(G201,'EQS WFD'!D:D,0)),TRUE,FALSE)</f>
        <v>0</v>
      </c>
      <c r="U201" s="106" t="b">
        <f>IF(ISNUMBER(MATCH(G201,'ECHA POP'!D:D,0)),TRUE,FALSE)</f>
        <v>0</v>
      </c>
    </row>
    <row r="202" spans="4:21" ht="45" hidden="1" x14ac:dyDescent="0.15">
      <c r="D202" s="162"/>
      <c r="E202" s="162" t="s">
        <v>439</v>
      </c>
      <c r="F202" s="162" t="s">
        <v>439</v>
      </c>
      <c r="G202" s="168" t="s">
        <v>391</v>
      </c>
      <c r="H202" s="168" t="s">
        <v>392</v>
      </c>
      <c r="I202" s="151"/>
      <c r="J202" s="153"/>
      <c r="M202" s="126" t="str">
        <f t="shared" si="7"/>
        <v>Not Found</v>
      </c>
      <c r="N202" s="97" t="b">
        <f t="shared" si="8"/>
        <v>0</v>
      </c>
      <c r="O202" s="97" t="e">
        <f>VLOOKUP(G202,'ECHA biocidal AS'!C198:H1665,6,FALSE)</f>
        <v>#N/A</v>
      </c>
      <c r="P202" s="106" t="e">
        <f>IF(AND(O202="false",(ISNUMBER(MATCH(G202,'ECHA biocidal AS'!C:C,0)))),TRUE,FALSE)</f>
        <v>#N/A</v>
      </c>
      <c r="R202" s="106" t="b">
        <f>IF(ISNUMBER(MATCH(G202,'ECHA candidate SVHC'!D:D,0)),TRUE,FALSE)</f>
        <v>0</v>
      </c>
      <c r="T202" s="106" t="b">
        <f>IF(ISNUMBER(MATCH(G202,'EQS WFD'!D:D,0)),TRUE,FALSE)</f>
        <v>0</v>
      </c>
      <c r="U202" s="106" t="b">
        <f>IF(ISNUMBER(MATCH(G202,'ECHA POP'!D:D,0)),TRUE,FALSE)</f>
        <v>0</v>
      </c>
    </row>
    <row r="203" spans="4:21" hidden="1" x14ac:dyDescent="0.15">
      <c r="D203" s="162"/>
      <c r="E203" s="158" t="s">
        <v>440</v>
      </c>
      <c r="F203" s="158" t="s">
        <v>440</v>
      </c>
      <c r="G203" s="168" t="s">
        <v>191</v>
      </c>
      <c r="H203" s="168" t="s">
        <v>441</v>
      </c>
      <c r="I203" s="151"/>
      <c r="J203" s="152"/>
      <c r="M203" s="126" t="str">
        <f t="shared" si="7"/>
        <v>Not Found</v>
      </c>
      <c r="N203" s="97" t="b">
        <f t="shared" si="8"/>
        <v>0</v>
      </c>
      <c r="O203" s="97" t="e">
        <f>VLOOKUP(G203,'ECHA biocidal AS'!C199:H1666,6,FALSE)</f>
        <v>#N/A</v>
      </c>
      <c r="P203" s="106" t="e">
        <f>IF(AND(O203="false",(ISNUMBER(MATCH(G203,'ECHA biocidal AS'!C:C,0)))),TRUE,FALSE)</f>
        <v>#N/A</v>
      </c>
      <c r="R203" s="106" t="b">
        <f>IF(ISNUMBER(MATCH(G203,'ECHA candidate SVHC'!D:D,0)),TRUE,FALSE)</f>
        <v>0</v>
      </c>
      <c r="T203" s="106" t="b">
        <f>IF(ISNUMBER(MATCH(G203,'EQS WFD'!D:D,0)),TRUE,FALSE)</f>
        <v>0</v>
      </c>
      <c r="U203" s="106" t="b">
        <f>IF(ISNUMBER(MATCH(G203,'ECHA POP'!D:D,0)),TRUE,FALSE)</f>
        <v>0</v>
      </c>
    </row>
    <row r="204" spans="4:21" ht="60" hidden="1" x14ac:dyDescent="0.15">
      <c r="D204" s="162"/>
      <c r="E204" s="162" t="s">
        <v>442</v>
      </c>
      <c r="F204" s="162" t="s">
        <v>442</v>
      </c>
      <c r="G204" s="168" t="s">
        <v>443</v>
      </c>
      <c r="H204" s="168" t="s">
        <v>444</v>
      </c>
      <c r="I204" s="151"/>
      <c r="J204" s="152"/>
      <c r="M204" s="126" t="str">
        <f t="shared" si="7"/>
        <v>Not Found</v>
      </c>
      <c r="N204" s="97" t="b">
        <f t="shared" si="8"/>
        <v>0</v>
      </c>
      <c r="O204" s="97" t="e">
        <f>VLOOKUP(G204,'ECHA biocidal AS'!C200:H1667,6,FALSE)</f>
        <v>#N/A</v>
      </c>
      <c r="P204" s="106" t="e">
        <f>IF(AND(O204="false",(ISNUMBER(MATCH(G204,'ECHA biocidal AS'!C:C,0)))),TRUE,FALSE)</f>
        <v>#N/A</v>
      </c>
      <c r="R204" s="106" t="b">
        <f>IF(ISNUMBER(MATCH(G204,'ECHA candidate SVHC'!D:D,0)),TRUE,FALSE)</f>
        <v>0</v>
      </c>
      <c r="T204" s="106" t="b">
        <f>IF(ISNUMBER(MATCH(G204,'EQS WFD'!D:D,0)),TRUE,FALSE)</f>
        <v>0</v>
      </c>
      <c r="U204" s="106" t="b">
        <f>IF(ISNUMBER(MATCH(G204,'ECHA POP'!D:D,0)),TRUE,FALSE)</f>
        <v>0</v>
      </c>
    </row>
    <row r="205" spans="4:21" ht="60" hidden="1" x14ac:dyDescent="0.15">
      <c r="D205" s="162"/>
      <c r="E205" s="162" t="s">
        <v>445</v>
      </c>
      <c r="F205" s="162" t="s">
        <v>445</v>
      </c>
      <c r="G205" s="168" t="s">
        <v>301</v>
      </c>
      <c r="H205" s="168" t="s">
        <v>302</v>
      </c>
      <c r="I205" s="151"/>
      <c r="J205" s="152"/>
      <c r="M205" s="126" t="str">
        <f t="shared" si="7"/>
        <v>Not Found</v>
      </c>
      <c r="N205" s="97" t="b">
        <f t="shared" si="8"/>
        <v>0</v>
      </c>
      <c r="O205" s="97" t="e">
        <f>VLOOKUP(G205,'ECHA biocidal AS'!C201:H1668,6,FALSE)</f>
        <v>#N/A</v>
      </c>
      <c r="P205" s="106" t="e">
        <f>IF(AND(O205="false",(ISNUMBER(MATCH(G205,'ECHA biocidal AS'!C:C,0)))),TRUE,FALSE)</f>
        <v>#N/A</v>
      </c>
      <c r="R205" s="106" t="b">
        <f>IF(ISNUMBER(MATCH(G205,'ECHA candidate SVHC'!D:D,0)),TRUE,FALSE)</f>
        <v>0</v>
      </c>
      <c r="T205" s="106" t="b">
        <f>IF(ISNUMBER(MATCH(G205,'EQS WFD'!D:D,0)),TRUE,FALSE)</f>
        <v>0</v>
      </c>
      <c r="U205" s="106" t="b">
        <f>IF(ISNUMBER(MATCH(G205,'ECHA POP'!D:D,0)),TRUE,FALSE)</f>
        <v>0</v>
      </c>
    </row>
    <row r="206" spans="4:21" ht="90" hidden="1" x14ac:dyDescent="0.15">
      <c r="D206" s="162"/>
      <c r="E206" s="162" t="s">
        <v>446</v>
      </c>
      <c r="F206" s="162" t="s">
        <v>446</v>
      </c>
      <c r="G206" s="168" t="s">
        <v>293</v>
      </c>
      <c r="H206" s="168" t="s">
        <v>294</v>
      </c>
      <c r="I206" s="151"/>
      <c r="J206" s="152"/>
      <c r="M206" s="126" t="str">
        <f t="shared" si="7"/>
        <v>Not Found</v>
      </c>
      <c r="N206" s="97" t="b">
        <f t="shared" si="8"/>
        <v>0</v>
      </c>
      <c r="O206" s="97" t="e">
        <f>VLOOKUP(G206,'ECHA biocidal AS'!C202:H1669,6,FALSE)</f>
        <v>#N/A</v>
      </c>
      <c r="P206" s="106" t="e">
        <f>IF(AND(O206="false",(ISNUMBER(MATCH(G206,'ECHA biocidal AS'!C:C,0)))),TRUE,FALSE)</f>
        <v>#N/A</v>
      </c>
      <c r="R206" s="106" t="b">
        <f>IF(ISNUMBER(MATCH(G206,'ECHA candidate SVHC'!D:D,0)),TRUE,FALSE)</f>
        <v>0</v>
      </c>
      <c r="T206" s="106" t="b">
        <f>IF(ISNUMBER(MATCH(G206,'EQS WFD'!D:D,0)),TRUE,FALSE)</f>
        <v>0</v>
      </c>
      <c r="U206" s="106" t="b">
        <f>IF(ISNUMBER(MATCH(G206,'ECHA POP'!D:D,0)),TRUE,FALSE)</f>
        <v>0</v>
      </c>
    </row>
    <row r="207" spans="4:21" ht="15" x14ac:dyDescent="0.15">
      <c r="D207" s="162"/>
      <c r="E207" s="162" t="s">
        <v>356</v>
      </c>
      <c r="F207" s="162" t="s">
        <v>356</v>
      </c>
      <c r="G207" s="168" t="s">
        <v>189</v>
      </c>
      <c r="H207" s="168" t="s">
        <v>281</v>
      </c>
      <c r="I207" s="151"/>
      <c r="J207" s="152"/>
      <c r="M207" s="126" t="b">
        <f t="shared" si="7"/>
        <v>1</v>
      </c>
      <c r="N207" s="97" t="b">
        <f t="shared" si="8"/>
        <v>0</v>
      </c>
      <c r="O207" s="97" t="str">
        <f>VLOOKUP(G207,'ECHA biocidal AS'!C203:H1670,6,FALSE)</f>
        <v>false</v>
      </c>
      <c r="P207" s="106" t="b">
        <f>IF(AND(O207="false",(ISNUMBER(MATCH(G207,'ECHA biocidal AS'!C:C,0)))),TRUE,FALSE)</f>
        <v>1</v>
      </c>
      <c r="R207" s="106" t="b">
        <f>IF(ISNUMBER(MATCH(G207,'ECHA candidate SVHC'!D:D,0)),TRUE,FALSE)</f>
        <v>0</v>
      </c>
      <c r="T207" s="106" t="b">
        <f>IF(ISNUMBER(MATCH(G207,'EQS WFD'!D:D,0)),TRUE,FALSE)</f>
        <v>0</v>
      </c>
      <c r="U207" s="106" t="b">
        <f>IF(ISNUMBER(MATCH(G207,'ECHA POP'!D:D,0)),TRUE,FALSE)</f>
        <v>0</v>
      </c>
    </row>
    <row r="208" spans="4:21" hidden="1" x14ac:dyDescent="0.15">
      <c r="D208" s="162"/>
      <c r="E208" s="158" t="s">
        <v>447</v>
      </c>
      <c r="F208" s="158" t="s">
        <v>447</v>
      </c>
      <c r="G208" s="168" t="s">
        <v>448</v>
      </c>
      <c r="H208" s="168" t="s">
        <v>449</v>
      </c>
      <c r="I208" s="151"/>
      <c r="J208" s="152"/>
      <c r="M208" s="126" t="str">
        <f t="shared" si="7"/>
        <v>Not Found</v>
      </c>
      <c r="N208" s="97" t="b">
        <f t="shared" si="8"/>
        <v>0</v>
      </c>
      <c r="O208" s="97" t="e">
        <f>VLOOKUP(G208,'ECHA biocidal AS'!C204:H1671,6,FALSE)</f>
        <v>#N/A</v>
      </c>
      <c r="P208" s="106" t="e">
        <f>IF(AND(O208="false",(ISNUMBER(MATCH(G208,'ECHA biocidal AS'!C:C,0)))),TRUE,FALSE)</f>
        <v>#N/A</v>
      </c>
      <c r="R208" s="106" t="b">
        <f>IF(ISNUMBER(MATCH(G208,'ECHA candidate SVHC'!D:D,0)),TRUE,FALSE)</f>
        <v>0</v>
      </c>
      <c r="T208" s="106" t="b">
        <f>IF(ISNUMBER(MATCH(G208,'EQS WFD'!D:D,0)),TRUE,FALSE)</f>
        <v>0</v>
      </c>
      <c r="U208" s="106" t="b">
        <f>IF(ISNUMBER(MATCH(G208,'ECHA POP'!D:D,0)),TRUE,FALSE)</f>
        <v>0</v>
      </c>
    </row>
    <row r="209" spans="4:21" ht="60" hidden="1" x14ac:dyDescent="0.15">
      <c r="D209" s="162"/>
      <c r="E209" s="162" t="s">
        <v>450</v>
      </c>
      <c r="F209" s="162" t="s">
        <v>450</v>
      </c>
      <c r="G209" s="168" t="s">
        <v>422</v>
      </c>
      <c r="H209" s="168" t="s">
        <v>423</v>
      </c>
      <c r="I209" s="151"/>
      <c r="J209" s="152"/>
      <c r="M209" s="126" t="str">
        <f t="shared" si="7"/>
        <v>Not Found</v>
      </c>
      <c r="N209" s="97" t="b">
        <f t="shared" si="8"/>
        <v>0</v>
      </c>
      <c r="O209" s="97" t="e">
        <f>VLOOKUP(G209,'ECHA biocidal AS'!C205:H1672,6,FALSE)</f>
        <v>#N/A</v>
      </c>
      <c r="P209" s="106" t="e">
        <f>IF(AND(O209="false",(ISNUMBER(MATCH(G209,'ECHA biocidal AS'!C:C,0)))),TRUE,FALSE)</f>
        <v>#N/A</v>
      </c>
      <c r="R209" s="106" t="b">
        <f>IF(ISNUMBER(MATCH(G209,'ECHA candidate SVHC'!D:D,0)),TRUE,FALSE)</f>
        <v>0</v>
      </c>
      <c r="T209" s="106" t="b">
        <f>IF(ISNUMBER(MATCH(G209,'EQS WFD'!D:D,0)),TRUE,FALSE)</f>
        <v>0</v>
      </c>
      <c r="U209" s="106" t="b">
        <f>IF(ISNUMBER(MATCH(G209,'ECHA POP'!D:D,0)),TRUE,FALSE)</f>
        <v>0</v>
      </c>
    </row>
    <row r="210" spans="4:21" ht="75" hidden="1" x14ac:dyDescent="0.15">
      <c r="D210" s="162"/>
      <c r="E210" s="162" t="s">
        <v>451</v>
      </c>
      <c r="F210" s="162" t="s">
        <v>451</v>
      </c>
      <c r="G210" s="168" t="s">
        <v>181</v>
      </c>
      <c r="H210" s="168" t="s">
        <v>394</v>
      </c>
      <c r="I210" s="151"/>
      <c r="J210" s="152"/>
      <c r="M210" s="126" t="str">
        <f t="shared" si="7"/>
        <v>Not Found</v>
      </c>
      <c r="N210" s="97" t="b">
        <f t="shared" si="8"/>
        <v>0</v>
      </c>
      <c r="O210" s="97" t="e">
        <f>VLOOKUP(G210,'ECHA biocidal AS'!C206:H1673,6,FALSE)</f>
        <v>#N/A</v>
      </c>
      <c r="P210" s="106" t="e">
        <f>IF(AND(O210="false",(ISNUMBER(MATCH(G210,'ECHA biocidal AS'!C:C,0)))),TRUE,FALSE)</f>
        <v>#N/A</v>
      </c>
      <c r="R210" s="106" t="b">
        <f>IF(ISNUMBER(MATCH(G210,'ECHA candidate SVHC'!D:D,0)),TRUE,FALSE)</f>
        <v>0</v>
      </c>
      <c r="T210" s="106" t="b">
        <f>IF(ISNUMBER(MATCH(G210,'EQS WFD'!D:D,0)),TRUE,FALSE)</f>
        <v>0</v>
      </c>
      <c r="U210" s="106" t="b">
        <f>IF(ISNUMBER(MATCH(G210,'ECHA POP'!D:D,0)),TRUE,FALSE)</f>
        <v>0</v>
      </c>
    </row>
    <row r="211" spans="4:21" ht="30" hidden="1" x14ac:dyDescent="0.15">
      <c r="D211" s="162"/>
      <c r="E211" s="162" t="s">
        <v>452</v>
      </c>
      <c r="F211" s="162" t="s">
        <v>452</v>
      </c>
      <c r="G211" s="168" t="s">
        <v>453</v>
      </c>
      <c r="H211" s="168" t="s">
        <v>454</v>
      </c>
      <c r="I211" s="151"/>
      <c r="J211" s="152"/>
      <c r="M211" s="126" t="str">
        <f t="shared" si="7"/>
        <v>Not Found</v>
      </c>
      <c r="N211" s="97" t="b">
        <f t="shared" si="8"/>
        <v>0</v>
      </c>
      <c r="O211" s="97" t="e">
        <f>VLOOKUP(G211,'ECHA biocidal AS'!C207:H1674,6,FALSE)</f>
        <v>#N/A</v>
      </c>
      <c r="P211" s="106" t="e">
        <f>IF(AND(O211="false",(ISNUMBER(MATCH(G211,'ECHA biocidal AS'!C:C,0)))),TRUE,FALSE)</f>
        <v>#N/A</v>
      </c>
      <c r="R211" s="106" t="b">
        <f>IF(ISNUMBER(MATCH(G211,'ECHA candidate SVHC'!D:D,0)),TRUE,FALSE)</f>
        <v>0</v>
      </c>
      <c r="T211" s="106" t="b">
        <f>IF(ISNUMBER(MATCH(G211,'EQS WFD'!D:D,0)),TRUE,FALSE)</f>
        <v>0</v>
      </c>
      <c r="U211" s="106" t="b">
        <f>IF(ISNUMBER(MATCH(G211,'ECHA POP'!D:D,0)),TRUE,FALSE)</f>
        <v>0</v>
      </c>
    </row>
    <row r="212" spans="4:21" ht="30" hidden="1" x14ac:dyDescent="0.15">
      <c r="D212" s="162"/>
      <c r="E212" s="162" t="s">
        <v>452</v>
      </c>
      <c r="F212" s="162" t="s">
        <v>452</v>
      </c>
      <c r="G212" s="168" t="s">
        <v>455</v>
      </c>
      <c r="H212" s="168" t="s">
        <v>456</v>
      </c>
      <c r="I212" s="151"/>
      <c r="J212" s="152"/>
      <c r="M212" s="126" t="str">
        <f t="shared" si="7"/>
        <v>Not Found</v>
      </c>
      <c r="N212" s="97" t="b">
        <f t="shared" si="8"/>
        <v>0</v>
      </c>
      <c r="O212" s="97" t="e">
        <f>VLOOKUP(G212,'ECHA biocidal AS'!C208:H1675,6,FALSE)</f>
        <v>#N/A</v>
      </c>
      <c r="P212" s="106" t="e">
        <f>IF(AND(O212="false",(ISNUMBER(MATCH(G212,'ECHA biocidal AS'!C:C,0)))),TRUE,FALSE)</f>
        <v>#N/A</v>
      </c>
      <c r="R212" s="106" t="b">
        <f>IF(ISNUMBER(MATCH(G212,'ECHA candidate SVHC'!D:D,0)),TRUE,FALSE)</f>
        <v>0</v>
      </c>
      <c r="T212" s="106" t="b">
        <f>IF(ISNUMBER(MATCH(G212,'EQS WFD'!D:D,0)),TRUE,FALSE)</f>
        <v>0</v>
      </c>
      <c r="U212" s="106" t="b">
        <f>IF(ISNUMBER(MATCH(G212,'ECHA POP'!D:D,0)),TRUE,FALSE)</f>
        <v>0</v>
      </c>
    </row>
    <row r="213" spans="4:21" ht="45" hidden="1" x14ac:dyDescent="0.15">
      <c r="D213" s="162"/>
      <c r="E213" s="162" t="s">
        <v>457</v>
      </c>
      <c r="F213" s="162" t="s">
        <v>457</v>
      </c>
      <c r="G213" s="168" t="s">
        <v>458</v>
      </c>
      <c r="H213" s="168" t="s">
        <v>459</v>
      </c>
      <c r="I213" s="151"/>
      <c r="J213" s="152"/>
      <c r="M213" s="126" t="str">
        <f t="shared" si="7"/>
        <v>Not Found</v>
      </c>
      <c r="N213" s="97" t="b">
        <f t="shared" si="8"/>
        <v>0</v>
      </c>
      <c r="O213" s="97" t="e">
        <f>VLOOKUP(G213,'ECHA biocidal AS'!C209:H1676,6,FALSE)</f>
        <v>#N/A</v>
      </c>
      <c r="P213" s="106" t="e">
        <f>IF(AND(O213="false",(ISNUMBER(MATCH(G213,'ECHA biocidal AS'!C:C,0)))),TRUE,FALSE)</f>
        <v>#N/A</v>
      </c>
      <c r="R213" s="106" t="b">
        <f>IF(ISNUMBER(MATCH(G213,'ECHA candidate SVHC'!D:D,0)),TRUE,FALSE)</f>
        <v>0</v>
      </c>
      <c r="T213" s="106" t="b">
        <f>IF(ISNUMBER(MATCH(G213,'EQS WFD'!D:D,0)),TRUE,FALSE)</f>
        <v>0</v>
      </c>
      <c r="U213" s="106" t="b">
        <f>IF(ISNUMBER(MATCH(G213,'ECHA POP'!D:D,0)),TRUE,FALSE)</f>
        <v>0</v>
      </c>
    </row>
    <row r="214" spans="4:21" ht="105" hidden="1" x14ac:dyDescent="0.15">
      <c r="D214" s="162"/>
      <c r="E214" s="162" t="s">
        <v>460</v>
      </c>
      <c r="F214" s="162" t="s">
        <v>460</v>
      </c>
      <c r="G214" s="168" t="s">
        <v>461</v>
      </c>
      <c r="H214" s="168"/>
      <c r="I214" s="151"/>
      <c r="J214" s="152"/>
      <c r="M214" s="126" t="str">
        <f t="shared" si="7"/>
        <v>Not Found</v>
      </c>
      <c r="N214" s="97" t="b">
        <f t="shared" si="8"/>
        <v>0</v>
      </c>
      <c r="O214" s="97" t="e">
        <f>VLOOKUP(G214,'ECHA biocidal AS'!C210:H1677,6,FALSE)</f>
        <v>#N/A</v>
      </c>
      <c r="P214" s="106" t="e">
        <f>IF(AND(O214="false",(ISNUMBER(MATCH(G214,'ECHA biocidal AS'!C:C,0)))),TRUE,FALSE)</f>
        <v>#N/A</v>
      </c>
      <c r="R214" s="106" t="b">
        <f>IF(ISNUMBER(MATCH(G214,'ECHA candidate SVHC'!D:D,0)),TRUE,FALSE)</f>
        <v>0</v>
      </c>
      <c r="T214" s="106" t="b">
        <f>IF(ISNUMBER(MATCH(G214,'EQS WFD'!D:D,0)),TRUE,FALSE)</f>
        <v>0</v>
      </c>
      <c r="U214" s="106" t="b">
        <f>IF(ISNUMBER(MATCH(G214,'ECHA POP'!D:D,0)),TRUE,FALSE)</f>
        <v>0</v>
      </c>
    </row>
    <row r="215" spans="4:21" ht="30" hidden="1" x14ac:dyDescent="0.15">
      <c r="D215" s="162"/>
      <c r="E215" s="162" t="s">
        <v>462</v>
      </c>
      <c r="F215" s="162" t="s">
        <v>462</v>
      </c>
      <c r="G215" s="168" t="s">
        <v>186</v>
      </c>
      <c r="H215" s="168" t="s">
        <v>253</v>
      </c>
      <c r="I215" s="151"/>
      <c r="J215" s="152"/>
      <c r="M215" s="126" t="str">
        <f t="shared" si="7"/>
        <v>Not Found</v>
      </c>
      <c r="N215" s="97" t="b">
        <f t="shared" si="8"/>
        <v>0</v>
      </c>
      <c r="O215" s="97" t="e">
        <f>VLOOKUP(G215,'ECHA biocidal AS'!C211:H1678,6,FALSE)</f>
        <v>#N/A</v>
      </c>
      <c r="P215" s="106" t="e">
        <f>IF(AND(O215="false",(ISNUMBER(MATCH(G215,'ECHA biocidal AS'!C:C,0)))),TRUE,FALSE)</f>
        <v>#N/A</v>
      </c>
      <c r="R215" s="106" t="b">
        <f>IF(ISNUMBER(MATCH(G215,'ECHA candidate SVHC'!D:D,0)),TRUE,FALSE)</f>
        <v>0</v>
      </c>
      <c r="T215" s="106" t="b">
        <f>IF(ISNUMBER(MATCH(G215,'EQS WFD'!D:D,0)),TRUE,FALSE)</f>
        <v>0</v>
      </c>
      <c r="U215" s="106" t="b">
        <f>IF(ISNUMBER(MATCH(G215,'ECHA POP'!D:D,0)),TRUE,FALSE)</f>
        <v>0</v>
      </c>
    </row>
    <row r="216" spans="4:21" ht="30" hidden="1" x14ac:dyDescent="0.15">
      <c r="D216" s="162"/>
      <c r="E216" s="162" t="s">
        <v>463</v>
      </c>
      <c r="F216" s="162" t="s">
        <v>463</v>
      </c>
      <c r="G216" s="168" t="s">
        <v>464</v>
      </c>
      <c r="H216" s="168" t="s">
        <v>465</v>
      </c>
      <c r="I216" s="151"/>
      <c r="J216" s="152"/>
      <c r="M216" s="126" t="str">
        <f t="shared" si="7"/>
        <v>Not Found</v>
      </c>
      <c r="N216" s="97" t="b">
        <f t="shared" si="8"/>
        <v>0</v>
      </c>
      <c r="O216" s="97" t="e">
        <f>VLOOKUP(G216,'ECHA biocidal AS'!C212:H1679,6,FALSE)</f>
        <v>#N/A</v>
      </c>
      <c r="P216" s="106" t="e">
        <f>IF(AND(O216="false",(ISNUMBER(MATCH(G216,'ECHA biocidal AS'!C:C,0)))),TRUE,FALSE)</f>
        <v>#N/A</v>
      </c>
      <c r="R216" s="106" t="b">
        <f>IF(ISNUMBER(MATCH(G216,'ECHA candidate SVHC'!D:D,0)),TRUE,FALSE)</f>
        <v>0</v>
      </c>
      <c r="T216" s="106" t="b">
        <f>IF(ISNUMBER(MATCH(G216,'EQS WFD'!D:D,0)),TRUE,FALSE)</f>
        <v>0</v>
      </c>
      <c r="U216" s="106" t="b">
        <f>IF(ISNUMBER(MATCH(G216,'ECHA POP'!D:D,0)),TRUE,FALSE)</f>
        <v>0</v>
      </c>
    </row>
    <row r="217" spans="4:21" ht="45" hidden="1" x14ac:dyDescent="0.15">
      <c r="D217" s="162"/>
      <c r="E217" s="162" t="s">
        <v>466</v>
      </c>
      <c r="F217" s="162" t="s">
        <v>466</v>
      </c>
      <c r="G217" s="168" t="s">
        <v>196</v>
      </c>
      <c r="H217" s="168" t="s">
        <v>467</v>
      </c>
      <c r="I217" s="151"/>
      <c r="J217" s="152"/>
      <c r="M217" s="126" t="str">
        <f t="shared" si="7"/>
        <v>Not Found</v>
      </c>
      <c r="N217" s="97" t="b">
        <f t="shared" si="8"/>
        <v>0</v>
      </c>
      <c r="O217" s="97" t="e">
        <f>VLOOKUP(G217,'ECHA biocidal AS'!C213:H1680,6,FALSE)</f>
        <v>#N/A</v>
      </c>
      <c r="P217" s="106" t="e">
        <f>IF(AND(O217="false",(ISNUMBER(MATCH(G217,'ECHA biocidal AS'!C:C,0)))),TRUE,FALSE)</f>
        <v>#N/A</v>
      </c>
      <c r="R217" s="106" t="b">
        <f>IF(ISNUMBER(MATCH(G217,'ECHA candidate SVHC'!D:D,0)),TRUE,FALSE)</f>
        <v>0</v>
      </c>
      <c r="T217" s="106" t="b">
        <f>IF(ISNUMBER(MATCH(G217,'EQS WFD'!D:D,0)),TRUE,FALSE)</f>
        <v>0</v>
      </c>
      <c r="U217" s="106" t="b">
        <f>IF(ISNUMBER(MATCH(G217,'ECHA POP'!D:D,0)),TRUE,FALSE)</f>
        <v>0</v>
      </c>
    </row>
    <row r="218" spans="4:21" ht="60" hidden="1" x14ac:dyDescent="0.15">
      <c r="D218" s="162"/>
      <c r="E218" s="162" t="s">
        <v>468</v>
      </c>
      <c r="F218" s="162" t="s">
        <v>468</v>
      </c>
      <c r="G218" s="168" t="s">
        <v>469</v>
      </c>
      <c r="H218" s="168" t="s">
        <v>470</v>
      </c>
      <c r="I218" s="151"/>
      <c r="J218" s="152"/>
      <c r="M218" s="126" t="str">
        <f t="shared" si="7"/>
        <v>Not Found</v>
      </c>
      <c r="N218" s="97" t="b">
        <f t="shared" si="8"/>
        <v>0</v>
      </c>
      <c r="O218" s="97" t="e">
        <f>VLOOKUP(G218,'ECHA biocidal AS'!C214:H1681,6,FALSE)</f>
        <v>#N/A</v>
      </c>
      <c r="P218" s="106" t="e">
        <f>IF(AND(O218="false",(ISNUMBER(MATCH(G218,'ECHA biocidal AS'!C:C,0)))),TRUE,FALSE)</f>
        <v>#N/A</v>
      </c>
      <c r="R218" s="106" t="b">
        <f>IF(ISNUMBER(MATCH(G218,'ECHA candidate SVHC'!D:D,0)),TRUE,FALSE)</f>
        <v>0</v>
      </c>
      <c r="T218" s="106" t="b">
        <f>IF(ISNUMBER(MATCH(G218,'EQS WFD'!D:D,0)),TRUE,FALSE)</f>
        <v>0</v>
      </c>
      <c r="U218" s="106" t="b">
        <f>IF(ISNUMBER(MATCH(G218,'ECHA POP'!D:D,0)),TRUE,FALSE)</f>
        <v>0</v>
      </c>
    </row>
    <row r="219" spans="4:21" ht="90" hidden="1" x14ac:dyDescent="0.15">
      <c r="D219" s="162"/>
      <c r="E219" s="162" t="s">
        <v>471</v>
      </c>
      <c r="F219" s="162" t="s">
        <v>471</v>
      </c>
      <c r="G219" s="168" t="s">
        <v>472</v>
      </c>
      <c r="H219" s="168" t="s">
        <v>473</v>
      </c>
      <c r="I219" s="151"/>
      <c r="J219" s="152"/>
      <c r="M219" s="126" t="str">
        <f t="shared" si="7"/>
        <v>Not Found</v>
      </c>
      <c r="N219" s="97" t="b">
        <f t="shared" si="8"/>
        <v>0</v>
      </c>
      <c r="O219" s="97" t="e">
        <f>VLOOKUP(G219,'ECHA biocidal AS'!C215:H1682,6,FALSE)</f>
        <v>#N/A</v>
      </c>
      <c r="P219" s="106" t="e">
        <f>IF(AND(O219="false",(ISNUMBER(MATCH(G219,'ECHA biocidal AS'!C:C,0)))),TRUE,FALSE)</f>
        <v>#N/A</v>
      </c>
      <c r="R219" s="106" t="b">
        <f>IF(ISNUMBER(MATCH(G219,'ECHA candidate SVHC'!D:D,0)),TRUE,FALSE)</f>
        <v>0</v>
      </c>
      <c r="T219" s="106" t="b">
        <f>IF(ISNUMBER(MATCH(G219,'EQS WFD'!D:D,0)),TRUE,FALSE)</f>
        <v>0</v>
      </c>
      <c r="U219" s="106" t="b">
        <f>IF(ISNUMBER(MATCH(G219,'ECHA POP'!D:D,0)),TRUE,FALSE)</f>
        <v>0</v>
      </c>
    </row>
    <row r="220" spans="4:21" ht="45" hidden="1" x14ac:dyDescent="0.15">
      <c r="D220" s="162"/>
      <c r="E220" s="162" t="s">
        <v>474</v>
      </c>
      <c r="F220" s="162" t="s">
        <v>474</v>
      </c>
      <c r="G220" s="168" t="s">
        <v>385</v>
      </c>
      <c r="H220" s="168" t="s">
        <v>475</v>
      </c>
      <c r="I220" s="151"/>
      <c r="J220" s="152"/>
      <c r="M220" s="126" t="str">
        <f t="shared" si="7"/>
        <v>Not Found</v>
      </c>
      <c r="N220" s="97" t="b">
        <f t="shared" si="8"/>
        <v>0</v>
      </c>
      <c r="O220" s="97" t="e">
        <f>VLOOKUP(G220,'ECHA biocidal AS'!C216:H1683,6,FALSE)</f>
        <v>#N/A</v>
      </c>
      <c r="P220" s="106" t="e">
        <f>IF(AND(O220="false",(ISNUMBER(MATCH(G220,'ECHA biocidal AS'!C:C,0)))),TRUE,FALSE)</f>
        <v>#N/A</v>
      </c>
      <c r="R220" s="106" t="b">
        <f>IF(ISNUMBER(MATCH(G220,'ECHA candidate SVHC'!D:D,0)),TRUE,FALSE)</f>
        <v>0</v>
      </c>
      <c r="T220" s="106" t="b">
        <f>IF(ISNUMBER(MATCH(G220,'EQS WFD'!D:D,0)),TRUE,FALSE)</f>
        <v>0</v>
      </c>
      <c r="U220" s="106" t="b">
        <f>IF(ISNUMBER(MATCH(G220,'ECHA POP'!D:D,0)),TRUE,FALSE)</f>
        <v>0</v>
      </c>
    </row>
    <row r="221" spans="4:21" ht="45" hidden="1" x14ac:dyDescent="0.15">
      <c r="D221" s="162"/>
      <c r="E221" s="162" t="s">
        <v>476</v>
      </c>
      <c r="F221" s="162" t="s">
        <v>476</v>
      </c>
      <c r="G221" s="168" t="s">
        <v>419</v>
      </c>
      <c r="H221" s="168" t="s">
        <v>420</v>
      </c>
      <c r="I221" s="151"/>
      <c r="J221" s="152"/>
      <c r="M221" s="126" t="str">
        <f t="shared" si="7"/>
        <v>Not Found</v>
      </c>
      <c r="N221" s="97" t="b">
        <f t="shared" si="8"/>
        <v>0</v>
      </c>
      <c r="O221" s="97" t="e">
        <f>VLOOKUP(G221,'ECHA biocidal AS'!C217:H1684,6,FALSE)</f>
        <v>#N/A</v>
      </c>
      <c r="P221" s="106" t="e">
        <f>IF(AND(O221="false",(ISNUMBER(MATCH(G221,'ECHA biocidal AS'!C:C,0)))),TRUE,FALSE)</f>
        <v>#N/A</v>
      </c>
      <c r="R221" s="106" t="b">
        <f>IF(ISNUMBER(MATCH(G221,'ECHA candidate SVHC'!D:D,0)),TRUE,FALSE)</f>
        <v>0</v>
      </c>
      <c r="T221" s="106" t="b">
        <f>IF(ISNUMBER(MATCH(G221,'EQS WFD'!D:D,0)),TRUE,FALSE)</f>
        <v>0</v>
      </c>
      <c r="U221" s="106" t="b">
        <f>IF(ISNUMBER(MATCH(G221,'ECHA POP'!D:D,0)),TRUE,FALSE)</f>
        <v>0</v>
      </c>
    </row>
    <row r="222" spans="4:21" ht="195" hidden="1" x14ac:dyDescent="0.15">
      <c r="D222" s="162"/>
      <c r="E222" s="162" t="s">
        <v>477</v>
      </c>
      <c r="F222" s="162" t="s">
        <v>477</v>
      </c>
      <c r="G222" s="168" t="s">
        <v>185</v>
      </c>
      <c r="H222" s="168" t="s">
        <v>261</v>
      </c>
      <c r="I222" s="151"/>
      <c r="J222" s="152"/>
      <c r="M222" s="126" t="str">
        <f t="shared" si="7"/>
        <v>Not Found</v>
      </c>
      <c r="N222" s="97" t="b">
        <f t="shared" si="8"/>
        <v>0</v>
      </c>
      <c r="O222" s="97" t="e">
        <f>VLOOKUP(G222,'ECHA biocidal AS'!C218:H1685,6,FALSE)</f>
        <v>#N/A</v>
      </c>
      <c r="P222" s="106" t="e">
        <f>IF(AND(O222="false",(ISNUMBER(MATCH(G222,'ECHA biocidal AS'!C:C,0)))),TRUE,FALSE)</f>
        <v>#N/A</v>
      </c>
      <c r="R222" s="106" t="b">
        <f>IF(ISNUMBER(MATCH(G222,'ECHA candidate SVHC'!D:D,0)),TRUE,FALSE)</f>
        <v>0</v>
      </c>
      <c r="T222" s="106" t="b">
        <f>IF(ISNUMBER(MATCH(G222,'EQS WFD'!D:D,0)),TRUE,FALSE)</f>
        <v>0</v>
      </c>
      <c r="U222" s="106" t="b">
        <f>IF(ISNUMBER(MATCH(G222,'ECHA POP'!D:D,0)),TRUE,FALSE)</f>
        <v>0</v>
      </c>
    </row>
    <row r="223" spans="4:21" ht="60" hidden="1" x14ac:dyDescent="0.15">
      <c r="D223" s="162"/>
      <c r="E223" s="162" t="s">
        <v>478</v>
      </c>
      <c r="F223" s="162" t="s">
        <v>478</v>
      </c>
      <c r="G223" s="168" t="s">
        <v>479</v>
      </c>
      <c r="H223" s="168" t="s">
        <v>480</v>
      </c>
      <c r="I223" s="151"/>
      <c r="J223" s="152"/>
      <c r="M223" s="126" t="str">
        <f t="shared" si="7"/>
        <v>Not Found</v>
      </c>
      <c r="N223" s="97" t="b">
        <f t="shared" si="8"/>
        <v>0</v>
      </c>
      <c r="O223" s="97" t="e">
        <f>VLOOKUP(G223,'ECHA biocidal AS'!C219:H1686,6,FALSE)</f>
        <v>#N/A</v>
      </c>
      <c r="P223" s="106" t="e">
        <f>IF(AND(O223="false",(ISNUMBER(MATCH(G223,'ECHA biocidal AS'!C:C,0)))),TRUE,FALSE)</f>
        <v>#N/A</v>
      </c>
      <c r="R223" s="106" t="b">
        <f>IF(ISNUMBER(MATCH(G223,'ECHA candidate SVHC'!D:D,0)),TRUE,FALSE)</f>
        <v>0</v>
      </c>
      <c r="T223" s="106" t="b">
        <f>IF(ISNUMBER(MATCH(G223,'EQS WFD'!D:D,0)),TRUE,FALSE)</f>
        <v>0</v>
      </c>
      <c r="U223" s="106" t="b">
        <f>IF(ISNUMBER(MATCH(G223,'ECHA POP'!D:D,0)),TRUE,FALSE)</f>
        <v>0</v>
      </c>
    </row>
    <row r="224" spans="4:21" ht="45" hidden="1" x14ac:dyDescent="0.15">
      <c r="D224" s="162"/>
      <c r="E224" s="162" t="s">
        <v>481</v>
      </c>
      <c r="F224" s="162" t="s">
        <v>481</v>
      </c>
      <c r="G224" s="168" t="s">
        <v>431</v>
      </c>
      <c r="H224" s="168" t="s">
        <v>482</v>
      </c>
      <c r="I224" s="151"/>
      <c r="J224" s="152"/>
      <c r="M224" s="126" t="str">
        <f t="shared" si="7"/>
        <v>Not Found</v>
      </c>
      <c r="N224" s="97" t="b">
        <f t="shared" si="8"/>
        <v>0</v>
      </c>
      <c r="O224" s="97" t="e">
        <f>VLOOKUP(G224,'ECHA biocidal AS'!C220:H1687,6,FALSE)</f>
        <v>#N/A</v>
      </c>
      <c r="P224" s="106" t="e">
        <f>IF(AND(O224="false",(ISNUMBER(MATCH(G224,'ECHA biocidal AS'!C:C,0)))),TRUE,FALSE)</f>
        <v>#N/A</v>
      </c>
      <c r="R224" s="106" t="b">
        <f>IF(ISNUMBER(MATCH(G224,'ECHA candidate SVHC'!D:D,0)),TRUE,FALSE)</f>
        <v>0</v>
      </c>
      <c r="T224" s="106" t="b">
        <f>IF(ISNUMBER(MATCH(G224,'EQS WFD'!D:D,0)),TRUE,FALSE)</f>
        <v>0</v>
      </c>
      <c r="U224" s="106" t="b">
        <f>IF(ISNUMBER(MATCH(G224,'ECHA POP'!D:D,0)),TRUE,FALSE)</f>
        <v>0</v>
      </c>
    </row>
    <row r="225" spans="4:21" ht="45" hidden="1" x14ac:dyDescent="0.15">
      <c r="D225" s="162"/>
      <c r="E225" s="162" t="s">
        <v>481</v>
      </c>
      <c r="F225" s="162" t="s">
        <v>481</v>
      </c>
      <c r="G225" s="168" t="s">
        <v>203</v>
      </c>
      <c r="H225" s="168" t="s">
        <v>332</v>
      </c>
      <c r="M225" s="126" t="str">
        <f t="shared" ref="M225:M288" si="9">IF(COUNTIF(P225:W225,TRUE)&gt;0,TRUE,"Not Found")</f>
        <v>Not Found</v>
      </c>
      <c r="N225" s="97" t="b">
        <f t="shared" ref="N225:N288" si="10">IF(AND((COUNTIF(I225,"*H4*")),(COUNTIF($E$7,"*H4*"))),TRUE,FALSE)</f>
        <v>0</v>
      </c>
      <c r="O225" s="97" t="e">
        <f>VLOOKUP(G225,'ECHA biocidal AS'!C221:H1688,6,FALSE)</f>
        <v>#N/A</v>
      </c>
      <c r="P225" s="106" t="e">
        <f>IF(AND(O225="false",(ISNUMBER(MATCH(G225,'ECHA biocidal AS'!C:C,0)))),TRUE,FALSE)</f>
        <v>#N/A</v>
      </c>
      <c r="R225" s="106" t="b">
        <f>IF(ISNUMBER(MATCH(G225,'ECHA candidate SVHC'!D:D,0)),TRUE,FALSE)</f>
        <v>0</v>
      </c>
      <c r="T225" s="106" t="b">
        <f>IF(ISNUMBER(MATCH(G225,'EQS WFD'!D:D,0)),TRUE,FALSE)</f>
        <v>0</v>
      </c>
      <c r="U225" s="106" t="b">
        <f>IF(ISNUMBER(MATCH(G225,'ECHA POP'!D:D,0)),TRUE,FALSE)</f>
        <v>0</v>
      </c>
    </row>
    <row r="226" spans="4:21" ht="15" hidden="1" x14ac:dyDescent="0.15">
      <c r="D226" s="162"/>
      <c r="E226" s="162" t="s">
        <v>483</v>
      </c>
      <c r="F226" s="162" t="s">
        <v>483</v>
      </c>
      <c r="G226" s="168" t="s">
        <v>190</v>
      </c>
      <c r="H226" s="168" t="s">
        <v>484</v>
      </c>
      <c r="M226" s="126" t="str">
        <f t="shared" si="9"/>
        <v>Not Found</v>
      </c>
      <c r="N226" s="97" t="b">
        <f t="shared" si="10"/>
        <v>0</v>
      </c>
      <c r="O226" s="97" t="e">
        <f>VLOOKUP(G226,'ECHA biocidal AS'!C222:H1689,6,FALSE)</f>
        <v>#N/A</v>
      </c>
      <c r="P226" s="106" t="e">
        <f>IF(AND(O226="false",(ISNUMBER(MATCH(G226,'ECHA biocidal AS'!C:C,0)))),TRUE,FALSE)</f>
        <v>#N/A</v>
      </c>
      <c r="R226" s="106" t="b">
        <f>IF(ISNUMBER(MATCH(G226,'ECHA candidate SVHC'!D:D,0)),TRUE,FALSE)</f>
        <v>0</v>
      </c>
      <c r="T226" s="106" t="b">
        <f>IF(ISNUMBER(MATCH(G226,'EQS WFD'!D:D,0)),TRUE,FALSE)</f>
        <v>0</v>
      </c>
      <c r="U226" s="106" t="b">
        <f>IF(ISNUMBER(MATCH(G226,'ECHA POP'!D:D,0)),TRUE,FALSE)</f>
        <v>0</v>
      </c>
    </row>
    <row r="227" spans="4:21" ht="60" hidden="1" x14ac:dyDescent="0.15">
      <c r="D227" s="162"/>
      <c r="E227" s="162" t="s">
        <v>485</v>
      </c>
      <c r="F227" s="162" t="s">
        <v>485</v>
      </c>
      <c r="G227" s="168" t="s">
        <v>195</v>
      </c>
      <c r="H227" s="168" t="s">
        <v>486</v>
      </c>
      <c r="M227" s="126" t="str">
        <f t="shared" si="9"/>
        <v>Not Found</v>
      </c>
      <c r="N227" s="97" t="b">
        <f t="shared" si="10"/>
        <v>0</v>
      </c>
      <c r="O227" s="97" t="e">
        <f>VLOOKUP(G227,'ECHA biocidal AS'!C223:H1690,6,FALSE)</f>
        <v>#N/A</v>
      </c>
      <c r="P227" s="106" t="e">
        <f>IF(AND(O227="false",(ISNUMBER(MATCH(G227,'ECHA biocidal AS'!C:C,0)))),TRUE,FALSE)</f>
        <v>#N/A</v>
      </c>
      <c r="R227" s="106" t="b">
        <f>IF(ISNUMBER(MATCH(G227,'ECHA candidate SVHC'!D:D,0)),TRUE,FALSE)</f>
        <v>0</v>
      </c>
      <c r="T227" s="106" t="b">
        <f>IF(ISNUMBER(MATCH(G227,'EQS WFD'!D:D,0)),TRUE,FALSE)</f>
        <v>0</v>
      </c>
      <c r="U227" s="106" t="b">
        <f>IF(ISNUMBER(MATCH(G227,'ECHA POP'!D:D,0)),TRUE,FALSE)</f>
        <v>0</v>
      </c>
    </row>
    <row r="228" spans="4:21" ht="15" hidden="1" x14ac:dyDescent="0.15">
      <c r="D228" s="162"/>
      <c r="E228" s="162" t="s">
        <v>487</v>
      </c>
      <c r="F228" s="162" t="s">
        <v>487</v>
      </c>
      <c r="G228" s="168" t="s">
        <v>488</v>
      </c>
      <c r="H228" s="168" t="s">
        <v>489</v>
      </c>
      <c r="M228" s="126" t="str">
        <f t="shared" si="9"/>
        <v>Not Found</v>
      </c>
      <c r="N228" s="97" t="b">
        <f t="shared" si="10"/>
        <v>0</v>
      </c>
      <c r="O228" s="97" t="e">
        <f>VLOOKUP(G228,'ECHA biocidal AS'!C224:H1691,6,FALSE)</f>
        <v>#N/A</v>
      </c>
      <c r="P228" s="106" t="e">
        <f>IF(AND(O228="false",(ISNUMBER(MATCH(G228,'ECHA biocidal AS'!C:C,0)))),TRUE,FALSE)</f>
        <v>#N/A</v>
      </c>
      <c r="R228" s="106" t="b">
        <f>IF(ISNUMBER(MATCH(G228,'ECHA candidate SVHC'!D:D,0)),TRUE,FALSE)</f>
        <v>0</v>
      </c>
      <c r="T228" s="106" t="b">
        <f>IF(ISNUMBER(MATCH(G228,'EQS WFD'!D:D,0)),TRUE,FALSE)</f>
        <v>0</v>
      </c>
      <c r="U228" s="106" t="b">
        <f>IF(ISNUMBER(MATCH(G228,'ECHA POP'!D:D,0)),TRUE,FALSE)</f>
        <v>0</v>
      </c>
    </row>
    <row r="229" spans="4:21" ht="15" hidden="1" x14ac:dyDescent="0.15">
      <c r="D229" s="162"/>
      <c r="E229" s="162" t="s">
        <v>487</v>
      </c>
      <c r="F229" s="162" t="s">
        <v>487</v>
      </c>
      <c r="G229" s="158" t="s">
        <v>201</v>
      </c>
      <c r="H229" s="168"/>
      <c r="M229" s="126" t="str">
        <f t="shared" si="9"/>
        <v>Not Found</v>
      </c>
      <c r="N229" s="97" t="b">
        <f t="shared" si="10"/>
        <v>0</v>
      </c>
      <c r="O229" s="97" t="e">
        <f>VLOOKUP(G229,'ECHA biocidal AS'!C225:H1692,6,FALSE)</f>
        <v>#N/A</v>
      </c>
      <c r="P229" s="106" t="e">
        <f>IF(AND(O229="false",(ISNUMBER(MATCH(G229,'ECHA biocidal AS'!C:C,0)))),TRUE,FALSE)</f>
        <v>#N/A</v>
      </c>
      <c r="R229" s="106" t="b">
        <f>IF(ISNUMBER(MATCH(G229,'ECHA candidate SVHC'!D:D,0)),TRUE,FALSE)</f>
        <v>0</v>
      </c>
      <c r="T229" s="106" t="b">
        <f>IF(ISNUMBER(MATCH(G229,'EQS WFD'!D:D,0)),TRUE,FALSE)</f>
        <v>0</v>
      </c>
      <c r="U229" s="106" t="b">
        <f>IF(ISNUMBER(MATCH(G229,'ECHA POP'!D:D,0)),TRUE,FALSE)</f>
        <v>0</v>
      </c>
    </row>
    <row r="230" spans="4:21" hidden="1" x14ac:dyDescent="0.15">
      <c r="D230" s="158" t="s">
        <v>248</v>
      </c>
      <c r="E230" s="158"/>
      <c r="F230" s="158"/>
      <c r="M230" s="126" t="str">
        <f t="shared" si="9"/>
        <v>Not Found</v>
      </c>
      <c r="N230" s="97" t="b">
        <f t="shared" si="10"/>
        <v>0</v>
      </c>
      <c r="O230" s="97" t="e">
        <f>VLOOKUP(G230,'ECHA biocidal AS'!C226:H1693,6,FALSE)</f>
        <v>#N/A</v>
      </c>
      <c r="P230" s="106" t="e">
        <f>IF(AND(O230="false",(ISNUMBER(MATCH(G230,'ECHA biocidal AS'!C:C,0)))),TRUE,FALSE)</f>
        <v>#N/A</v>
      </c>
      <c r="R230" s="106" t="b">
        <f>IF(ISNUMBER(MATCH(G230,'ECHA candidate SVHC'!D:D,0)),TRUE,FALSE)</f>
        <v>0</v>
      </c>
      <c r="T230" s="106" t="b">
        <f>IF(ISNUMBER(MATCH(G230,'EQS WFD'!D:D,0)),TRUE,FALSE)</f>
        <v>0</v>
      </c>
      <c r="U230" s="106" t="b">
        <f>IF(ISNUMBER(MATCH(G230,'ECHA POP'!D:D,0)),TRUE,FALSE)</f>
        <v>0</v>
      </c>
    </row>
    <row r="231" spans="4:21" hidden="1" x14ac:dyDescent="0.15">
      <c r="D231" s="158"/>
      <c r="E231" s="158" t="s">
        <v>490</v>
      </c>
      <c r="F231" s="158" t="s">
        <v>490</v>
      </c>
      <c r="G231" s="158" t="s">
        <v>293</v>
      </c>
      <c r="H231" s="158" t="s">
        <v>294</v>
      </c>
      <c r="M231" s="126" t="str">
        <f t="shared" si="9"/>
        <v>Not Found</v>
      </c>
      <c r="N231" s="97" t="b">
        <f t="shared" si="10"/>
        <v>0</v>
      </c>
      <c r="O231" s="97" t="e">
        <f>VLOOKUP(G231,'ECHA biocidal AS'!C227:H1694,6,FALSE)</f>
        <v>#N/A</v>
      </c>
      <c r="P231" s="106" t="e">
        <f>IF(AND(O231="false",(ISNUMBER(MATCH(G231,'ECHA biocidal AS'!C:C,0)))),TRUE,FALSE)</f>
        <v>#N/A</v>
      </c>
      <c r="R231" s="106" t="b">
        <f>IF(ISNUMBER(MATCH(G231,'ECHA candidate SVHC'!D:D,0)),TRUE,FALSE)</f>
        <v>0</v>
      </c>
      <c r="T231" s="106" t="b">
        <f>IF(ISNUMBER(MATCH(G231,'EQS WFD'!D:D,0)),TRUE,FALSE)</f>
        <v>0</v>
      </c>
      <c r="U231" s="106" t="b">
        <f>IF(ISNUMBER(MATCH(G231,'ECHA POP'!D:D,0)),TRUE,FALSE)</f>
        <v>0</v>
      </c>
    </row>
    <row r="232" spans="4:21" hidden="1" x14ac:dyDescent="0.15">
      <c r="D232" s="158"/>
      <c r="E232" s="158" t="s">
        <v>491</v>
      </c>
      <c r="F232" s="158" t="s">
        <v>491</v>
      </c>
      <c r="G232" s="158" t="s">
        <v>182</v>
      </c>
      <c r="H232" s="158" t="s">
        <v>492</v>
      </c>
      <c r="M232" s="126" t="str">
        <f t="shared" si="9"/>
        <v>Not Found</v>
      </c>
      <c r="N232" s="97" t="b">
        <f t="shared" si="10"/>
        <v>0</v>
      </c>
      <c r="O232" s="97" t="e">
        <f>VLOOKUP(G232,'ECHA biocidal AS'!C228:H1695,6,FALSE)</f>
        <v>#N/A</v>
      </c>
      <c r="P232" s="106" t="e">
        <f>IF(AND(O232="false",(ISNUMBER(MATCH(G232,'ECHA biocidal AS'!C:C,0)))),TRUE,FALSE)</f>
        <v>#N/A</v>
      </c>
      <c r="R232" s="106" t="b">
        <f>IF(ISNUMBER(MATCH(G232,'ECHA candidate SVHC'!D:D,0)),TRUE,FALSE)</f>
        <v>0</v>
      </c>
      <c r="T232" s="106" t="b">
        <f>IF(ISNUMBER(MATCH(G232,'EQS WFD'!D:D,0)),TRUE,FALSE)</f>
        <v>0</v>
      </c>
      <c r="U232" s="106" t="b">
        <f>IF(ISNUMBER(MATCH(G232,'ECHA POP'!D:D,0)),TRUE,FALSE)</f>
        <v>0</v>
      </c>
    </row>
    <row r="233" spans="4:21" hidden="1" x14ac:dyDescent="0.15">
      <c r="D233" s="158"/>
      <c r="E233" s="158" t="s">
        <v>493</v>
      </c>
      <c r="F233" s="158" t="s">
        <v>493</v>
      </c>
      <c r="G233" s="172" t="s">
        <v>494</v>
      </c>
      <c r="H233" s="158" t="s">
        <v>495</v>
      </c>
      <c r="M233" s="126" t="str">
        <f t="shared" si="9"/>
        <v>Not Found</v>
      </c>
      <c r="N233" s="97" t="b">
        <f t="shared" si="10"/>
        <v>0</v>
      </c>
      <c r="O233" s="97" t="e">
        <f>VLOOKUP(G233,'ECHA biocidal AS'!C229:H1696,6,FALSE)</f>
        <v>#N/A</v>
      </c>
      <c r="P233" s="106" t="e">
        <f>IF(AND(O233="false",(ISNUMBER(MATCH(G233,'ECHA biocidal AS'!C:C,0)))),TRUE,FALSE)</f>
        <v>#N/A</v>
      </c>
      <c r="R233" s="106" t="b">
        <f>IF(ISNUMBER(MATCH(G233,'ECHA candidate SVHC'!D:D,0)),TRUE,FALSE)</f>
        <v>0</v>
      </c>
      <c r="T233" s="106" t="b">
        <f>IF(ISNUMBER(MATCH(G233,'EQS WFD'!D:D,0)),TRUE,FALSE)</f>
        <v>0</v>
      </c>
      <c r="U233" s="106" t="b">
        <f>IF(ISNUMBER(MATCH(G233,'ECHA POP'!D:D,0)),TRUE,FALSE)</f>
        <v>0</v>
      </c>
    </row>
    <row r="234" spans="4:21" hidden="1" x14ac:dyDescent="0.15">
      <c r="D234" s="158"/>
      <c r="E234" s="158" t="s">
        <v>269</v>
      </c>
      <c r="F234" s="158" t="s">
        <v>269</v>
      </c>
      <c r="G234" s="158" t="s">
        <v>183</v>
      </c>
      <c r="H234" s="158" t="s">
        <v>270</v>
      </c>
      <c r="M234" s="126" t="str">
        <f t="shared" si="9"/>
        <v>Not Found</v>
      </c>
      <c r="N234" s="97" t="b">
        <f t="shared" si="10"/>
        <v>0</v>
      </c>
      <c r="O234" s="97" t="e">
        <f>VLOOKUP(G234,'ECHA biocidal AS'!C230:H1697,6,FALSE)</f>
        <v>#N/A</v>
      </c>
      <c r="P234" s="106" t="e">
        <f>IF(AND(O234="false",(ISNUMBER(MATCH(G234,'ECHA biocidal AS'!C:C,0)))),TRUE,FALSE)</f>
        <v>#N/A</v>
      </c>
      <c r="R234" s="106" t="b">
        <f>IF(ISNUMBER(MATCH(G234,'ECHA candidate SVHC'!D:D,0)),TRUE,FALSE)</f>
        <v>0</v>
      </c>
      <c r="T234" s="106" t="b">
        <f>IF(ISNUMBER(MATCH(G234,'EQS WFD'!D:D,0)),TRUE,FALSE)</f>
        <v>0</v>
      </c>
      <c r="U234" s="106" t="b">
        <f>IF(ISNUMBER(MATCH(G234,'ECHA POP'!D:D,0)),TRUE,FALSE)</f>
        <v>0</v>
      </c>
    </row>
    <row r="235" spans="4:21" hidden="1" x14ac:dyDescent="0.15">
      <c r="D235" s="158"/>
      <c r="E235" s="158" t="s">
        <v>496</v>
      </c>
      <c r="F235" s="158" t="s">
        <v>496</v>
      </c>
      <c r="G235" s="158" t="s">
        <v>497</v>
      </c>
      <c r="H235" s="158" t="s">
        <v>498</v>
      </c>
      <c r="M235" s="126" t="str">
        <f t="shared" si="9"/>
        <v>Not Found</v>
      </c>
      <c r="N235" s="97" t="b">
        <f t="shared" si="10"/>
        <v>0</v>
      </c>
      <c r="O235" s="97" t="e">
        <f>VLOOKUP(G235,'ECHA biocidal AS'!C231:H1698,6,FALSE)</f>
        <v>#N/A</v>
      </c>
      <c r="P235" s="106" t="e">
        <f>IF(AND(O235="false",(ISNUMBER(MATCH(G235,'ECHA biocidal AS'!C:C,0)))),TRUE,FALSE)</f>
        <v>#N/A</v>
      </c>
      <c r="R235" s="106" t="b">
        <f>IF(ISNUMBER(MATCH(G235,'ECHA candidate SVHC'!D:D,0)),TRUE,FALSE)</f>
        <v>0</v>
      </c>
      <c r="T235" s="106" t="b">
        <f>IF(ISNUMBER(MATCH(G235,'EQS WFD'!D:D,0)),TRUE,FALSE)</f>
        <v>0</v>
      </c>
      <c r="U235" s="106" t="b">
        <f>IF(ISNUMBER(MATCH(G235,'ECHA POP'!D:D,0)),TRUE,FALSE)</f>
        <v>0</v>
      </c>
    </row>
    <row r="236" spans="4:21" ht="105" hidden="1" x14ac:dyDescent="0.15">
      <c r="D236" s="158"/>
      <c r="E236" s="159" t="s">
        <v>499</v>
      </c>
      <c r="F236" s="159" t="s">
        <v>499</v>
      </c>
      <c r="G236" s="158" t="s">
        <v>500</v>
      </c>
      <c r="H236" s="158" t="s">
        <v>501</v>
      </c>
      <c r="M236" s="126" t="str">
        <f t="shared" si="9"/>
        <v>Not Found</v>
      </c>
      <c r="N236" s="97" t="b">
        <f t="shared" si="10"/>
        <v>0</v>
      </c>
      <c r="O236" s="97" t="e">
        <f>VLOOKUP(G236,'ECHA biocidal AS'!C232:H1699,6,FALSE)</f>
        <v>#N/A</v>
      </c>
      <c r="P236" s="106" t="e">
        <f>IF(AND(O236="false",(ISNUMBER(MATCH(G236,'ECHA biocidal AS'!C:C,0)))),TRUE,FALSE)</f>
        <v>#N/A</v>
      </c>
      <c r="R236" s="106" t="b">
        <f>IF(ISNUMBER(MATCH(G236,'ECHA candidate SVHC'!D:D,0)),TRUE,FALSE)</f>
        <v>0</v>
      </c>
      <c r="T236" s="106" t="b">
        <f>IF(ISNUMBER(MATCH(G236,'EQS WFD'!D:D,0)),TRUE,FALSE)</f>
        <v>0</v>
      </c>
      <c r="U236" s="106" t="b">
        <f>IF(ISNUMBER(MATCH(G236,'ECHA POP'!D:D,0)),TRUE,FALSE)</f>
        <v>0</v>
      </c>
    </row>
    <row r="237" spans="4:21" hidden="1" x14ac:dyDescent="0.15">
      <c r="D237" s="158"/>
      <c r="E237" s="158" t="s">
        <v>502</v>
      </c>
      <c r="F237" s="158" t="s">
        <v>502</v>
      </c>
      <c r="G237" s="158" t="s">
        <v>375</v>
      </c>
      <c r="H237" s="158" t="s">
        <v>376</v>
      </c>
      <c r="M237" s="126" t="str">
        <f t="shared" si="9"/>
        <v>Not Found</v>
      </c>
      <c r="N237" s="97" t="b">
        <f t="shared" si="10"/>
        <v>0</v>
      </c>
      <c r="O237" s="97" t="e">
        <f>VLOOKUP(G237,'ECHA biocidal AS'!C233:H1700,6,FALSE)</f>
        <v>#N/A</v>
      </c>
      <c r="P237" s="106" t="e">
        <f>IF(AND(O237="false",(ISNUMBER(MATCH(G237,'ECHA biocidal AS'!C:C,0)))),TRUE,FALSE)</f>
        <v>#N/A</v>
      </c>
      <c r="R237" s="106" t="b">
        <f>IF(ISNUMBER(MATCH(G237,'ECHA candidate SVHC'!D:D,0)),TRUE,FALSE)</f>
        <v>0</v>
      </c>
      <c r="T237" s="106" t="b">
        <f>IF(ISNUMBER(MATCH(G237,'EQS WFD'!D:D,0)),TRUE,FALSE)</f>
        <v>0</v>
      </c>
      <c r="U237" s="106" t="b">
        <f>IF(ISNUMBER(MATCH(G237,'ECHA POP'!D:D,0)),TRUE,FALSE)</f>
        <v>0</v>
      </c>
    </row>
    <row r="238" spans="4:21" hidden="1" x14ac:dyDescent="0.15">
      <c r="D238" s="158"/>
      <c r="E238" s="158" t="s">
        <v>503</v>
      </c>
      <c r="F238" s="158" t="s">
        <v>503</v>
      </c>
      <c r="G238" s="158" t="s">
        <v>272</v>
      </c>
      <c r="H238" s="158" t="s">
        <v>273</v>
      </c>
      <c r="M238" s="126" t="str">
        <f t="shared" si="9"/>
        <v>Not Found</v>
      </c>
      <c r="N238" s="97" t="b">
        <f t="shared" si="10"/>
        <v>0</v>
      </c>
      <c r="O238" s="97" t="e">
        <f>VLOOKUP(G238,'ECHA biocidal AS'!C234:H1701,6,FALSE)</f>
        <v>#N/A</v>
      </c>
      <c r="P238" s="106" t="e">
        <f>IF(AND(O238="false",(ISNUMBER(MATCH(G238,'ECHA biocidal AS'!C:C,0)))),TRUE,FALSE)</f>
        <v>#N/A</v>
      </c>
      <c r="R238" s="106" t="b">
        <f>IF(ISNUMBER(MATCH(G238,'ECHA candidate SVHC'!D:D,0)),TRUE,FALSE)</f>
        <v>0</v>
      </c>
      <c r="T238" s="106" t="b">
        <f>IF(ISNUMBER(MATCH(G238,'EQS WFD'!D:D,0)),TRUE,FALSE)</f>
        <v>0</v>
      </c>
      <c r="U238" s="106" t="b">
        <f>IF(ISNUMBER(MATCH(G238,'ECHA POP'!D:D,0)),TRUE,FALSE)</f>
        <v>0</v>
      </c>
    </row>
    <row r="239" spans="4:21" hidden="1" x14ac:dyDescent="0.15">
      <c r="D239" s="158"/>
      <c r="E239" s="158" t="s">
        <v>504</v>
      </c>
      <c r="F239" s="158" t="s">
        <v>504</v>
      </c>
      <c r="G239" s="158" t="s">
        <v>199</v>
      </c>
      <c r="H239" s="158" t="s">
        <v>505</v>
      </c>
      <c r="M239" s="126" t="str">
        <f t="shared" si="9"/>
        <v>Not Found</v>
      </c>
      <c r="N239" s="97" t="b">
        <f t="shared" si="10"/>
        <v>0</v>
      </c>
      <c r="O239" s="97" t="e">
        <f>VLOOKUP(G239,'ECHA biocidal AS'!C235:H1702,6,FALSE)</f>
        <v>#N/A</v>
      </c>
      <c r="P239" s="106" t="e">
        <f>IF(AND(O239="false",(ISNUMBER(MATCH(G239,'ECHA biocidal AS'!C:C,0)))),TRUE,FALSE)</f>
        <v>#N/A</v>
      </c>
      <c r="R239" s="106" t="b">
        <f>IF(ISNUMBER(MATCH(G239,'ECHA candidate SVHC'!D:D,0)),TRUE,FALSE)</f>
        <v>0</v>
      </c>
      <c r="T239" s="106" t="b">
        <f>IF(ISNUMBER(MATCH(G239,'EQS WFD'!D:D,0)),TRUE,FALSE)</f>
        <v>0</v>
      </c>
      <c r="U239" s="106" t="b">
        <f>IF(ISNUMBER(MATCH(G239,'ECHA POP'!D:D,0)),TRUE,FALSE)</f>
        <v>0</v>
      </c>
    </row>
    <row r="240" spans="4:21" hidden="1" x14ac:dyDescent="0.15">
      <c r="D240" s="158"/>
      <c r="E240" s="158" t="s">
        <v>506</v>
      </c>
      <c r="F240" s="158" t="s">
        <v>506</v>
      </c>
      <c r="G240" s="158" t="s">
        <v>372</v>
      </c>
      <c r="H240" s="158" t="s">
        <v>373</v>
      </c>
      <c r="M240" s="126" t="str">
        <f t="shared" si="9"/>
        <v>Not Found</v>
      </c>
      <c r="N240" s="97" t="b">
        <f t="shared" si="10"/>
        <v>0</v>
      </c>
      <c r="O240" s="97" t="e">
        <f>VLOOKUP(G240,'ECHA biocidal AS'!C236:H1703,6,FALSE)</f>
        <v>#N/A</v>
      </c>
      <c r="P240" s="106" t="e">
        <f>IF(AND(O240="false",(ISNUMBER(MATCH(G240,'ECHA biocidal AS'!C:C,0)))),TRUE,FALSE)</f>
        <v>#N/A</v>
      </c>
      <c r="R240" s="106" t="b">
        <f>IF(ISNUMBER(MATCH(G240,'ECHA candidate SVHC'!D:D,0)),TRUE,FALSE)</f>
        <v>0</v>
      </c>
      <c r="T240" s="106" t="b">
        <f>IF(ISNUMBER(MATCH(G240,'EQS WFD'!D:D,0)),TRUE,FALSE)</f>
        <v>0</v>
      </c>
      <c r="U240" s="106" t="b">
        <f>IF(ISNUMBER(MATCH(G240,'ECHA POP'!D:D,0)),TRUE,FALSE)</f>
        <v>0</v>
      </c>
    </row>
    <row r="241" spans="4:21" hidden="1" x14ac:dyDescent="0.15">
      <c r="D241" s="158"/>
      <c r="E241" s="158" t="s">
        <v>265</v>
      </c>
      <c r="F241" s="158" t="s">
        <v>265</v>
      </c>
      <c r="G241" s="158" t="s">
        <v>193</v>
      </c>
      <c r="H241" s="158" t="s">
        <v>266</v>
      </c>
      <c r="M241" s="126" t="str">
        <f t="shared" si="9"/>
        <v>Not Found</v>
      </c>
      <c r="N241" s="97" t="b">
        <f t="shared" si="10"/>
        <v>0</v>
      </c>
      <c r="O241" s="97" t="e">
        <f>VLOOKUP(G241,'ECHA biocidal AS'!C237:H1704,6,FALSE)</f>
        <v>#N/A</v>
      </c>
      <c r="P241" s="106" t="e">
        <f>IF(AND(O241="false",(ISNUMBER(MATCH(G241,'ECHA biocidal AS'!C:C,0)))),TRUE,FALSE)</f>
        <v>#N/A</v>
      </c>
      <c r="R241" s="106" t="b">
        <f>IF(ISNUMBER(MATCH(G241,'ECHA candidate SVHC'!D:D,0)),TRUE,FALSE)</f>
        <v>0</v>
      </c>
      <c r="T241" s="106" t="b">
        <f>IF(ISNUMBER(MATCH(G241,'EQS WFD'!D:D,0)),TRUE,FALSE)</f>
        <v>0</v>
      </c>
      <c r="U241" s="106" t="b">
        <f>IF(ISNUMBER(MATCH(G241,'ECHA POP'!D:D,0)),TRUE,FALSE)</f>
        <v>0</v>
      </c>
    </row>
    <row r="242" spans="4:21" hidden="1" x14ac:dyDescent="0.15">
      <c r="D242" s="158"/>
      <c r="E242" s="158" t="s">
        <v>507</v>
      </c>
      <c r="F242" s="158" t="s">
        <v>507</v>
      </c>
      <c r="G242" s="158" t="s">
        <v>508</v>
      </c>
      <c r="H242" s="158" t="s">
        <v>509</v>
      </c>
      <c r="M242" s="126" t="str">
        <f t="shared" si="9"/>
        <v>Not Found</v>
      </c>
      <c r="N242" s="97" t="b">
        <f t="shared" si="10"/>
        <v>0</v>
      </c>
      <c r="O242" s="97" t="e">
        <f>VLOOKUP(G242,'ECHA biocidal AS'!C238:H1705,6,FALSE)</f>
        <v>#N/A</v>
      </c>
      <c r="P242" s="106" t="e">
        <f>IF(AND(O242="false",(ISNUMBER(MATCH(G242,'ECHA biocidal AS'!C:C,0)))),TRUE,FALSE)</f>
        <v>#N/A</v>
      </c>
      <c r="R242" s="106" t="b">
        <f>IF(ISNUMBER(MATCH(G242,'ECHA candidate SVHC'!D:D,0)),TRUE,FALSE)</f>
        <v>0</v>
      </c>
      <c r="T242" s="106" t="b">
        <f>IF(ISNUMBER(MATCH(G242,'EQS WFD'!D:D,0)),TRUE,FALSE)</f>
        <v>0</v>
      </c>
      <c r="U242" s="106" t="b">
        <f>IF(ISNUMBER(MATCH(G242,'ECHA POP'!D:D,0)),TRUE,FALSE)</f>
        <v>0</v>
      </c>
    </row>
    <row r="243" spans="4:21" hidden="1" x14ac:dyDescent="0.15">
      <c r="D243" s="158"/>
      <c r="E243" s="158" t="s">
        <v>510</v>
      </c>
      <c r="F243" s="158" t="s">
        <v>510</v>
      </c>
      <c r="G243" s="158" t="s">
        <v>443</v>
      </c>
      <c r="H243" s="158" t="s">
        <v>444</v>
      </c>
      <c r="M243" s="126" t="str">
        <f t="shared" si="9"/>
        <v>Not Found</v>
      </c>
      <c r="N243" s="97" t="b">
        <f t="shared" si="10"/>
        <v>0</v>
      </c>
      <c r="O243" s="97" t="e">
        <f>VLOOKUP(G243,'ECHA biocidal AS'!C239:H1706,6,FALSE)</f>
        <v>#N/A</v>
      </c>
      <c r="P243" s="106" t="e">
        <f>IF(AND(O243="false",(ISNUMBER(MATCH(G243,'ECHA biocidal AS'!C:C,0)))),TRUE,FALSE)</f>
        <v>#N/A</v>
      </c>
      <c r="R243" s="106" t="b">
        <f>IF(ISNUMBER(MATCH(G243,'ECHA candidate SVHC'!D:D,0)),TRUE,FALSE)</f>
        <v>0</v>
      </c>
      <c r="T243" s="106" t="b">
        <f>IF(ISNUMBER(MATCH(G243,'EQS WFD'!D:D,0)),TRUE,FALSE)</f>
        <v>0</v>
      </c>
      <c r="U243" s="106" t="b">
        <f>IF(ISNUMBER(MATCH(G243,'ECHA POP'!D:D,0)),TRUE,FALSE)</f>
        <v>0</v>
      </c>
    </row>
    <row r="244" spans="4:21" ht="75" hidden="1" x14ac:dyDescent="0.15">
      <c r="D244" s="158"/>
      <c r="E244" s="159" t="s">
        <v>511</v>
      </c>
      <c r="F244" s="159" t="s">
        <v>511</v>
      </c>
      <c r="G244" s="158" t="s">
        <v>512</v>
      </c>
      <c r="H244" s="158" t="s">
        <v>513</v>
      </c>
      <c r="M244" s="126" t="str">
        <f t="shared" si="9"/>
        <v>Not Found</v>
      </c>
      <c r="N244" s="97" t="b">
        <f t="shared" si="10"/>
        <v>0</v>
      </c>
      <c r="O244" s="97" t="e">
        <f>VLOOKUP(G244,'ECHA biocidal AS'!C240:H1707,6,FALSE)</f>
        <v>#N/A</v>
      </c>
      <c r="P244" s="106" t="e">
        <f>IF(AND(O244="false",(ISNUMBER(MATCH(G244,'ECHA biocidal AS'!C:C,0)))),TRUE,FALSE)</f>
        <v>#N/A</v>
      </c>
      <c r="R244" s="106" t="b">
        <f>IF(ISNUMBER(MATCH(G244,'ECHA candidate SVHC'!D:D,0)),TRUE,FALSE)</f>
        <v>0</v>
      </c>
      <c r="T244" s="106" t="b">
        <f>IF(ISNUMBER(MATCH(G244,'EQS WFD'!D:D,0)),TRUE,FALSE)</f>
        <v>0</v>
      </c>
      <c r="U244" s="106" t="b">
        <f>IF(ISNUMBER(MATCH(G244,'ECHA POP'!D:D,0)),TRUE,FALSE)</f>
        <v>0</v>
      </c>
    </row>
    <row r="245" spans="4:21" hidden="1" x14ac:dyDescent="0.15">
      <c r="D245" s="158"/>
      <c r="E245" s="158" t="s">
        <v>514</v>
      </c>
      <c r="F245" s="158" t="s">
        <v>514</v>
      </c>
      <c r="G245" s="158" t="s">
        <v>515</v>
      </c>
      <c r="H245" s="158" t="s">
        <v>516</v>
      </c>
      <c r="M245" s="126" t="str">
        <f t="shared" si="9"/>
        <v>Not Found</v>
      </c>
      <c r="N245" s="97" t="b">
        <f t="shared" si="10"/>
        <v>0</v>
      </c>
      <c r="O245" s="97" t="e">
        <f>VLOOKUP(G245,'ECHA biocidal AS'!C241:H1708,6,FALSE)</f>
        <v>#N/A</v>
      </c>
      <c r="P245" s="106" t="e">
        <f>IF(AND(O245="false",(ISNUMBER(MATCH(G245,'ECHA biocidal AS'!C:C,0)))),TRUE,FALSE)</f>
        <v>#N/A</v>
      </c>
      <c r="R245" s="106" t="b">
        <f>IF(ISNUMBER(MATCH(G245,'ECHA candidate SVHC'!D:D,0)),TRUE,FALSE)</f>
        <v>0</v>
      </c>
      <c r="T245" s="106" t="b">
        <f>IF(ISNUMBER(MATCH(G245,'EQS WFD'!D:D,0)),TRUE,FALSE)</f>
        <v>0</v>
      </c>
      <c r="U245" s="106" t="b">
        <f>IF(ISNUMBER(MATCH(G245,'ECHA POP'!D:D,0)),TRUE,FALSE)</f>
        <v>0</v>
      </c>
    </row>
    <row r="246" spans="4:21" hidden="1" x14ac:dyDescent="0.15">
      <c r="D246" s="158"/>
      <c r="E246" s="158" t="s">
        <v>262</v>
      </c>
      <c r="F246" s="158" t="s">
        <v>262</v>
      </c>
      <c r="G246" s="158" t="s">
        <v>263</v>
      </c>
      <c r="H246" s="158" t="s">
        <v>264</v>
      </c>
      <c r="M246" s="126" t="str">
        <f t="shared" si="9"/>
        <v>Not Found</v>
      </c>
      <c r="N246" s="97" t="b">
        <f t="shared" si="10"/>
        <v>0</v>
      </c>
      <c r="O246" s="97" t="e">
        <f>VLOOKUP(G246,'ECHA biocidal AS'!C242:H1709,6,FALSE)</f>
        <v>#N/A</v>
      </c>
      <c r="P246" s="106" t="e">
        <f>IF(AND(O246="false",(ISNUMBER(MATCH(G246,'ECHA biocidal AS'!C:C,0)))),TRUE,FALSE)</f>
        <v>#N/A</v>
      </c>
      <c r="R246" s="106" t="b">
        <f>IF(ISNUMBER(MATCH(G246,'ECHA candidate SVHC'!D:D,0)),TRUE,FALSE)</f>
        <v>0</v>
      </c>
      <c r="T246" s="106" t="b">
        <f>IF(ISNUMBER(MATCH(G246,'EQS WFD'!D:D,0)),TRUE,FALSE)</f>
        <v>0</v>
      </c>
      <c r="U246" s="106" t="b">
        <f>IF(ISNUMBER(MATCH(G246,'ECHA POP'!D:D,0)),TRUE,FALSE)</f>
        <v>0</v>
      </c>
    </row>
    <row r="247" spans="4:21" hidden="1" x14ac:dyDescent="0.15">
      <c r="D247" s="158"/>
      <c r="E247" s="158" t="s">
        <v>517</v>
      </c>
      <c r="F247" s="158" t="s">
        <v>517</v>
      </c>
      <c r="G247" s="158" t="s">
        <v>284</v>
      </c>
      <c r="H247" s="158" t="s">
        <v>285</v>
      </c>
      <c r="M247" s="126" t="str">
        <f t="shared" si="9"/>
        <v>Not Found</v>
      </c>
      <c r="N247" s="97" t="b">
        <f t="shared" si="10"/>
        <v>0</v>
      </c>
      <c r="O247" s="97" t="e">
        <f>VLOOKUP(G247,'ECHA biocidal AS'!C243:H1710,6,FALSE)</f>
        <v>#N/A</v>
      </c>
      <c r="P247" s="106" t="e">
        <f>IF(AND(O247="false",(ISNUMBER(MATCH(G247,'ECHA biocidal AS'!C:C,0)))),TRUE,FALSE)</f>
        <v>#N/A</v>
      </c>
      <c r="R247" s="106" t="b">
        <f>IF(ISNUMBER(MATCH(G247,'ECHA candidate SVHC'!D:D,0)),TRUE,FALSE)</f>
        <v>0</v>
      </c>
      <c r="T247" s="106" t="b">
        <f>IF(ISNUMBER(MATCH(G247,'EQS WFD'!D:D,0)),TRUE,FALSE)</f>
        <v>0</v>
      </c>
      <c r="U247" s="106" t="b">
        <f>IF(ISNUMBER(MATCH(G247,'ECHA POP'!D:D,0)),TRUE,FALSE)</f>
        <v>0</v>
      </c>
    </row>
    <row r="248" spans="4:21" ht="90" hidden="1" x14ac:dyDescent="0.15">
      <c r="D248" s="158"/>
      <c r="E248" s="159" t="s">
        <v>518</v>
      </c>
      <c r="F248" s="159" t="s">
        <v>518</v>
      </c>
      <c r="G248" s="172" t="s">
        <v>263</v>
      </c>
      <c r="H248" s="158" t="s">
        <v>513</v>
      </c>
      <c r="M248" s="126" t="str">
        <f t="shared" si="9"/>
        <v>Not Found</v>
      </c>
      <c r="N248" s="97" t="b">
        <f t="shared" si="10"/>
        <v>0</v>
      </c>
      <c r="O248" s="97" t="e">
        <f>VLOOKUP(G248,'ECHA biocidal AS'!C244:H1711,6,FALSE)</f>
        <v>#N/A</v>
      </c>
      <c r="P248" s="106" t="e">
        <f>IF(AND(O248="false",(ISNUMBER(MATCH(G248,'ECHA biocidal AS'!C:C,0)))),TRUE,FALSE)</f>
        <v>#N/A</v>
      </c>
      <c r="R248" s="106" t="b">
        <f>IF(ISNUMBER(MATCH(G248,'ECHA candidate SVHC'!D:D,0)),TRUE,FALSE)</f>
        <v>0</v>
      </c>
      <c r="T248" s="106" t="b">
        <f>IF(ISNUMBER(MATCH(G248,'EQS WFD'!D:D,0)),TRUE,FALSE)</f>
        <v>0</v>
      </c>
      <c r="U248" s="106" t="b">
        <f>IF(ISNUMBER(MATCH(G248,'ECHA POP'!D:D,0)),TRUE,FALSE)</f>
        <v>0</v>
      </c>
    </row>
    <row r="249" spans="4:21" x14ac:dyDescent="0.15">
      <c r="D249" s="158"/>
      <c r="E249" s="158" t="s">
        <v>280</v>
      </c>
      <c r="F249" s="158" t="s">
        <v>280</v>
      </c>
      <c r="G249" s="158" t="s">
        <v>189</v>
      </c>
      <c r="H249" s="158" t="s">
        <v>281</v>
      </c>
      <c r="M249" s="126" t="b">
        <f t="shared" si="9"/>
        <v>1</v>
      </c>
      <c r="N249" s="97" t="b">
        <f t="shared" si="10"/>
        <v>0</v>
      </c>
      <c r="O249" s="97" t="str">
        <f>VLOOKUP(G249,'ECHA biocidal AS'!C245:H1712,6,FALSE)</f>
        <v>false</v>
      </c>
      <c r="P249" s="106" t="b">
        <f>IF(AND(O249="false",(ISNUMBER(MATCH(G249,'ECHA biocidal AS'!C:C,0)))),TRUE,FALSE)</f>
        <v>1</v>
      </c>
      <c r="R249" s="106" t="b">
        <f>IF(ISNUMBER(MATCH(G249,'ECHA candidate SVHC'!D:D,0)),TRUE,FALSE)</f>
        <v>0</v>
      </c>
      <c r="T249" s="106" t="b">
        <f>IF(ISNUMBER(MATCH(G249,'EQS WFD'!D:D,0)),TRUE,FALSE)</f>
        <v>0</v>
      </c>
      <c r="U249" s="106" t="b">
        <f>IF(ISNUMBER(MATCH(G249,'ECHA POP'!D:D,0)),TRUE,FALSE)</f>
        <v>0</v>
      </c>
    </row>
    <row r="250" spans="4:21" ht="45" hidden="1" x14ac:dyDescent="0.15">
      <c r="D250" s="158"/>
      <c r="E250" s="159" t="s">
        <v>519</v>
      </c>
      <c r="F250" s="159" t="s">
        <v>519</v>
      </c>
      <c r="G250" s="158" t="s">
        <v>520</v>
      </c>
      <c r="H250" s="158" t="s">
        <v>521</v>
      </c>
      <c r="M250" s="126" t="str">
        <f t="shared" si="9"/>
        <v>Not Found</v>
      </c>
      <c r="N250" s="97" t="b">
        <f t="shared" si="10"/>
        <v>0</v>
      </c>
      <c r="O250" s="97" t="e">
        <f>VLOOKUP(G250,'ECHA biocidal AS'!C246:H1713,6,FALSE)</f>
        <v>#N/A</v>
      </c>
      <c r="P250" s="106" t="e">
        <f>IF(AND(O250="false",(ISNUMBER(MATCH(G250,'ECHA biocidal AS'!C:C,0)))),TRUE,FALSE)</f>
        <v>#N/A</v>
      </c>
      <c r="R250" s="106" t="b">
        <f>IF(ISNUMBER(MATCH(G250,'ECHA candidate SVHC'!D:D,0)),TRUE,FALSE)</f>
        <v>0</v>
      </c>
      <c r="T250" s="106" t="b">
        <f>IF(ISNUMBER(MATCH(G250,'EQS WFD'!D:D,0)),TRUE,FALSE)</f>
        <v>0</v>
      </c>
      <c r="U250" s="106" t="b">
        <f>IF(ISNUMBER(MATCH(G250,'ECHA POP'!D:D,0)),TRUE,FALSE)</f>
        <v>0</v>
      </c>
    </row>
    <row r="251" spans="4:21" hidden="1" x14ac:dyDescent="0.15">
      <c r="D251" s="158"/>
      <c r="E251" s="158" t="s">
        <v>522</v>
      </c>
      <c r="F251" s="158" t="s">
        <v>522</v>
      </c>
      <c r="G251" s="158" t="s">
        <v>187</v>
      </c>
      <c r="H251" s="158" t="s">
        <v>316</v>
      </c>
      <c r="M251" s="126" t="str">
        <f t="shared" si="9"/>
        <v>Not Found</v>
      </c>
      <c r="N251" s="97" t="b">
        <f t="shared" si="10"/>
        <v>0</v>
      </c>
      <c r="O251" s="97" t="e">
        <f>VLOOKUP(G251,'ECHA biocidal AS'!C247:H1714,6,FALSE)</f>
        <v>#N/A</v>
      </c>
      <c r="P251" s="106" t="e">
        <f>IF(AND(O251="false",(ISNUMBER(MATCH(G251,'ECHA biocidal AS'!C:C,0)))),TRUE,FALSE)</f>
        <v>#N/A</v>
      </c>
      <c r="R251" s="106" t="b">
        <f>IF(ISNUMBER(MATCH(G251,'ECHA candidate SVHC'!D:D,0)),TRUE,FALSE)</f>
        <v>0</v>
      </c>
      <c r="T251" s="106" t="b">
        <f>IF(ISNUMBER(MATCH(G251,'EQS WFD'!D:D,0)),TRUE,FALSE)</f>
        <v>0</v>
      </c>
      <c r="U251" s="106" t="b">
        <f>IF(ISNUMBER(MATCH(G251,'ECHA POP'!D:D,0)),TRUE,FALSE)</f>
        <v>0</v>
      </c>
    </row>
    <row r="252" spans="4:21" hidden="1" x14ac:dyDescent="0.15">
      <c r="D252" s="158"/>
      <c r="E252" s="158" t="s">
        <v>523</v>
      </c>
      <c r="F252" s="158" t="s">
        <v>523</v>
      </c>
      <c r="G252" s="158" t="s">
        <v>524</v>
      </c>
      <c r="H252" s="158" t="s">
        <v>525</v>
      </c>
      <c r="M252" s="126" t="str">
        <f t="shared" si="9"/>
        <v>Not Found</v>
      </c>
      <c r="N252" s="97" t="b">
        <f t="shared" si="10"/>
        <v>0</v>
      </c>
      <c r="O252" s="97" t="e">
        <f>VLOOKUP(G252,'ECHA biocidal AS'!C248:H1715,6,FALSE)</f>
        <v>#N/A</v>
      </c>
      <c r="P252" s="106" t="e">
        <f>IF(AND(O252="false",(ISNUMBER(MATCH(G252,'ECHA biocidal AS'!C:C,0)))),TRUE,FALSE)</f>
        <v>#N/A</v>
      </c>
      <c r="R252" s="106" t="b">
        <f>IF(ISNUMBER(MATCH(G252,'ECHA candidate SVHC'!D:D,0)),TRUE,FALSE)</f>
        <v>0</v>
      </c>
      <c r="T252" s="106" t="b">
        <f>IF(ISNUMBER(MATCH(G252,'EQS WFD'!D:D,0)),TRUE,FALSE)</f>
        <v>0</v>
      </c>
      <c r="U252" s="106" t="b">
        <f>IF(ISNUMBER(MATCH(G252,'ECHA POP'!D:D,0)),TRUE,FALSE)</f>
        <v>0</v>
      </c>
    </row>
    <row r="253" spans="4:21" hidden="1" x14ac:dyDescent="0.15">
      <c r="D253" s="158"/>
      <c r="E253" s="158" t="s">
        <v>526</v>
      </c>
      <c r="F253" s="158" t="s">
        <v>526</v>
      </c>
      <c r="G253" s="158" t="s">
        <v>191</v>
      </c>
      <c r="H253" s="158" t="s">
        <v>268</v>
      </c>
      <c r="M253" s="126" t="str">
        <f t="shared" si="9"/>
        <v>Not Found</v>
      </c>
      <c r="N253" s="97" t="b">
        <f t="shared" si="10"/>
        <v>0</v>
      </c>
      <c r="O253" s="97" t="e">
        <f>VLOOKUP(G253,'ECHA biocidal AS'!C249:H1716,6,FALSE)</f>
        <v>#N/A</v>
      </c>
      <c r="P253" s="106" t="e">
        <f>IF(AND(O253="false",(ISNUMBER(MATCH(G253,'ECHA biocidal AS'!C:C,0)))),TRUE,FALSE)</f>
        <v>#N/A</v>
      </c>
      <c r="R253" s="106" t="b">
        <f>IF(ISNUMBER(MATCH(G253,'ECHA candidate SVHC'!D:D,0)),TRUE,FALSE)</f>
        <v>0</v>
      </c>
      <c r="T253" s="106" t="b">
        <f>IF(ISNUMBER(MATCH(G253,'EQS WFD'!D:D,0)),TRUE,FALSE)</f>
        <v>0</v>
      </c>
      <c r="U253" s="106" t="b">
        <f>IF(ISNUMBER(MATCH(G253,'ECHA POP'!D:D,0)),TRUE,FALSE)</f>
        <v>0</v>
      </c>
    </row>
    <row r="254" spans="4:21" hidden="1" x14ac:dyDescent="0.15">
      <c r="D254" s="158"/>
      <c r="E254" s="158" t="s">
        <v>527</v>
      </c>
      <c r="F254" s="158" t="s">
        <v>527</v>
      </c>
      <c r="G254" s="158" t="s">
        <v>190</v>
      </c>
      <c r="H254" s="158" t="s">
        <v>484</v>
      </c>
      <c r="M254" s="126" t="str">
        <f t="shared" si="9"/>
        <v>Not Found</v>
      </c>
      <c r="N254" s="97" t="b">
        <f t="shared" si="10"/>
        <v>0</v>
      </c>
      <c r="O254" s="97" t="e">
        <f>VLOOKUP(G254,'ECHA biocidal AS'!C250:H1717,6,FALSE)</f>
        <v>#N/A</v>
      </c>
      <c r="P254" s="106" t="e">
        <f>IF(AND(O254="false",(ISNUMBER(MATCH(G254,'ECHA biocidal AS'!C:C,0)))),TRUE,FALSE)</f>
        <v>#N/A</v>
      </c>
      <c r="R254" s="106" t="b">
        <f>IF(ISNUMBER(MATCH(G254,'ECHA candidate SVHC'!D:D,0)),TRUE,FALSE)</f>
        <v>0</v>
      </c>
      <c r="T254" s="106" t="b">
        <f>IF(ISNUMBER(MATCH(G254,'EQS WFD'!D:D,0)),TRUE,FALSE)</f>
        <v>0</v>
      </c>
      <c r="U254" s="106" t="b">
        <f>IF(ISNUMBER(MATCH(G254,'ECHA POP'!D:D,0)),TRUE,FALSE)</f>
        <v>0</v>
      </c>
    </row>
    <row r="255" spans="4:21" hidden="1" x14ac:dyDescent="0.15">
      <c r="D255" s="158"/>
      <c r="E255" s="158" t="s">
        <v>528</v>
      </c>
      <c r="F255" s="158" t="s">
        <v>528</v>
      </c>
      <c r="G255" s="158" t="s">
        <v>458</v>
      </c>
      <c r="H255" s="158" t="s">
        <v>459</v>
      </c>
      <c r="M255" s="126" t="str">
        <f t="shared" si="9"/>
        <v>Not Found</v>
      </c>
      <c r="N255" s="97" t="b">
        <f t="shared" si="10"/>
        <v>0</v>
      </c>
      <c r="O255" s="97" t="e">
        <f>VLOOKUP(G255,'ECHA biocidal AS'!C251:H1718,6,FALSE)</f>
        <v>#N/A</v>
      </c>
      <c r="P255" s="106" t="e">
        <f>IF(AND(O255="false",(ISNUMBER(MATCH(G255,'ECHA biocidal AS'!C:C,0)))),TRUE,FALSE)</f>
        <v>#N/A</v>
      </c>
      <c r="R255" s="106" t="b">
        <f>IF(ISNUMBER(MATCH(G255,'ECHA candidate SVHC'!D:D,0)),TRUE,FALSE)</f>
        <v>0</v>
      </c>
      <c r="T255" s="106" t="b">
        <f>IF(ISNUMBER(MATCH(G255,'EQS WFD'!D:D,0)),TRUE,FALSE)</f>
        <v>0</v>
      </c>
      <c r="U255" s="106" t="b">
        <f>IF(ISNUMBER(MATCH(G255,'ECHA POP'!D:D,0)),TRUE,FALSE)</f>
        <v>0</v>
      </c>
    </row>
    <row r="256" spans="4:21" hidden="1" x14ac:dyDescent="0.15">
      <c r="D256" s="158"/>
      <c r="E256" s="158" t="s">
        <v>529</v>
      </c>
      <c r="F256" s="158" t="s">
        <v>529</v>
      </c>
      <c r="G256" s="158" t="s">
        <v>530</v>
      </c>
      <c r="H256" s="158" t="s">
        <v>531</v>
      </c>
      <c r="M256" s="126" t="str">
        <f t="shared" si="9"/>
        <v>Not Found</v>
      </c>
      <c r="N256" s="97" t="b">
        <f t="shared" si="10"/>
        <v>0</v>
      </c>
      <c r="O256" s="97" t="e">
        <f>VLOOKUP(G256,'ECHA biocidal AS'!C252:H1719,6,FALSE)</f>
        <v>#N/A</v>
      </c>
      <c r="P256" s="106" t="e">
        <f>IF(AND(O256="false",(ISNUMBER(MATCH(G256,'ECHA biocidal AS'!C:C,0)))),TRUE,FALSE)</f>
        <v>#N/A</v>
      </c>
      <c r="R256" s="106" t="b">
        <f>IF(ISNUMBER(MATCH(G256,'ECHA candidate SVHC'!D:D,0)),TRUE,FALSE)</f>
        <v>0</v>
      </c>
      <c r="T256" s="106" t="b">
        <f>IF(ISNUMBER(MATCH(G256,'EQS WFD'!D:D,0)),TRUE,FALSE)</f>
        <v>0</v>
      </c>
      <c r="U256" s="106" t="b">
        <f>IF(ISNUMBER(MATCH(G256,'ECHA POP'!D:D,0)),TRUE,FALSE)</f>
        <v>0</v>
      </c>
    </row>
    <row r="257" spans="4:21" hidden="1" x14ac:dyDescent="0.15">
      <c r="D257" s="158"/>
      <c r="E257" s="158" t="s">
        <v>532</v>
      </c>
      <c r="F257" s="158" t="s">
        <v>532</v>
      </c>
      <c r="G257" s="158" t="s">
        <v>194</v>
      </c>
      <c r="H257" s="158" t="s">
        <v>355</v>
      </c>
      <c r="M257" s="126" t="str">
        <f t="shared" si="9"/>
        <v>Not Found</v>
      </c>
      <c r="N257" s="97" t="b">
        <f t="shared" si="10"/>
        <v>0</v>
      </c>
      <c r="O257" s="97" t="e">
        <f>VLOOKUP(G257,'ECHA biocidal AS'!C253:H1720,6,FALSE)</f>
        <v>#N/A</v>
      </c>
      <c r="P257" s="106" t="e">
        <f>IF(AND(O257="false",(ISNUMBER(MATCH(G257,'ECHA biocidal AS'!C:C,0)))),TRUE,FALSE)</f>
        <v>#N/A</v>
      </c>
      <c r="R257" s="106" t="b">
        <f>IF(ISNUMBER(MATCH(G257,'ECHA candidate SVHC'!D:D,0)),TRUE,FALSE)</f>
        <v>0</v>
      </c>
      <c r="T257" s="106" t="b">
        <f>IF(ISNUMBER(MATCH(G257,'EQS WFD'!D:D,0)),TRUE,FALSE)</f>
        <v>0</v>
      </c>
      <c r="U257" s="106" t="b">
        <f>IF(ISNUMBER(MATCH(G257,'ECHA POP'!D:D,0)),TRUE,FALSE)</f>
        <v>0</v>
      </c>
    </row>
    <row r="258" spans="4:21" hidden="1" x14ac:dyDescent="0.15">
      <c r="D258" s="158"/>
      <c r="E258" s="158" t="s">
        <v>533</v>
      </c>
      <c r="F258" s="158" t="s">
        <v>533</v>
      </c>
      <c r="G258" s="158" t="s">
        <v>534</v>
      </c>
      <c r="H258" s="158" t="s">
        <v>535</v>
      </c>
      <c r="M258" s="126" t="str">
        <f t="shared" si="9"/>
        <v>Not Found</v>
      </c>
      <c r="N258" s="97" t="b">
        <f t="shared" si="10"/>
        <v>0</v>
      </c>
      <c r="O258" s="97" t="e">
        <f>VLOOKUP(G258,'ECHA biocidal AS'!C254:H1721,6,FALSE)</f>
        <v>#N/A</v>
      </c>
      <c r="P258" s="106" t="e">
        <f>IF(AND(O258="false",(ISNUMBER(MATCH(G258,'ECHA biocidal AS'!C:C,0)))),TRUE,FALSE)</f>
        <v>#N/A</v>
      </c>
      <c r="R258" s="106" t="b">
        <f>IF(ISNUMBER(MATCH(G258,'ECHA candidate SVHC'!D:D,0)),TRUE,FALSE)</f>
        <v>0</v>
      </c>
      <c r="T258" s="106" t="b">
        <f>IF(ISNUMBER(MATCH(G258,'EQS WFD'!D:D,0)),TRUE,FALSE)</f>
        <v>0</v>
      </c>
      <c r="U258" s="106" t="b">
        <f>IF(ISNUMBER(MATCH(G258,'ECHA POP'!D:D,0)),TRUE,FALSE)</f>
        <v>0</v>
      </c>
    </row>
    <row r="259" spans="4:21" hidden="1" x14ac:dyDescent="0.15">
      <c r="D259" s="158"/>
      <c r="E259" s="158" t="s">
        <v>274</v>
      </c>
      <c r="F259" s="158" t="s">
        <v>274</v>
      </c>
      <c r="G259" s="158" t="s">
        <v>275</v>
      </c>
      <c r="H259" s="158" t="s">
        <v>276</v>
      </c>
      <c r="M259" s="126" t="str">
        <f t="shared" si="9"/>
        <v>Not Found</v>
      </c>
      <c r="N259" s="97" t="b">
        <f t="shared" si="10"/>
        <v>0</v>
      </c>
      <c r="O259" s="97" t="e">
        <f>VLOOKUP(G259,'ECHA biocidal AS'!C255:H1722,6,FALSE)</f>
        <v>#N/A</v>
      </c>
      <c r="P259" s="106" t="e">
        <f>IF(AND(O259="false",(ISNUMBER(MATCH(G259,'ECHA biocidal AS'!C:C,0)))),TRUE,FALSE)</f>
        <v>#N/A</v>
      </c>
      <c r="R259" s="106" t="b">
        <f>IF(ISNUMBER(MATCH(G259,'ECHA candidate SVHC'!D:D,0)),TRUE,FALSE)</f>
        <v>0</v>
      </c>
      <c r="T259" s="106" t="b">
        <f>IF(ISNUMBER(MATCH(G259,'EQS WFD'!D:D,0)),TRUE,FALSE)</f>
        <v>0</v>
      </c>
      <c r="U259" s="106" t="b">
        <f>IF(ISNUMBER(MATCH(G259,'ECHA POP'!D:D,0)),TRUE,FALSE)</f>
        <v>0</v>
      </c>
    </row>
    <row r="260" spans="4:21" hidden="1" x14ac:dyDescent="0.15">
      <c r="D260" s="158"/>
      <c r="E260" s="158" t="s">
        <v>536</v>
      </c>
      <c r="F260" s="158" t="s">
        <v>536</v>
      </c>
      <c r="G260" s="158" t="s">
        <v>537</v>
      </c>
      <c r="H260" s="158" t="s">
        <v>538</v>
      </c>
      <c r="M260" s="126" t="str">
        <f t="shared" si="9"/>
        <v>Not Found</v>
      </c>
      <c r="N260" s="97" t="b">
        <f t="shared" si="10"/>
        <v>0</v>
      </c>
      <c r="O260" s="97" t="e">
        <f>VLOOKUP(G260,'ECHA biocidal AS'!C256:H1723,6,FALSE)</f>
        <v>#N/A</v>
      </c>
      <c r="P260" s="106" t="e">
        <f>IF(AND(O260="false",(ISNUMBER(MATCH(G260,'ECHA biocidal AS'!C:C,0)))),TRUE,FALSE)</f>
        <v>#N/A</v>
      </c>
      <c r="R260" s="106" t="b">
        <f>IF(ISNUMBER(MATCH(G260,'ECHA candidate SVHC'!D:D,0)),TRUE,FALSE)</f>
        <v>0</v>
      </c>
      <c r="T260" s="106" t="b">
        <f>IF(ISNUMBER(MATCH(G260,'EQS WFD'!D:D,0)),TRUE,FALSE)</f>
        <v>0</v>
      </c>
      <c r="U260" s="106" t="b">
        <f>IF(ISNUMBER(MATCH(G260,'ECHA POP'!D:D,0)),TRUE,FALSE)</f>
        <v>0</v>
      </c>
    </row>
    <row r="261" spans="4:21" ht="45" hidden="1" x14ac:dyDescent="0.15">
      <c r="D261" s="158"/>
      <c r="E261" s="159" t="s">
        <v>539</v>
      </c>
      <c r="F261" s="159" t="s">
        <v>539</v>
      </c>
      <c r="G261" s="158" t="s">
        <v>195</v>
      </c>
      <c r="H261" s="158" t="s">
        <v>540</v>
      </c>
      <c r="M261" s="126" t="str">
        <f t="shared" si="9"/>
        <v>Not Found</v>
      </c>
      <c r="N261" s="97" t="b">
        <f t="shared" si="10"/>
        <v>0</v>
      </c>
      <c r="O261" s="97" t="e">
        <f>VLOOKUP(G261,'ECHA biocidal AS'!C257:H1724,6,FALSE)</f>
        <v>#N/A</v>
      </c>
      <c r="P261" s="106" t="e">
        <f>IF(AND(O261="false",(ISNUMBER(MATCH(G261,'ECHA biocidal AS'!C:C,0)))),TRUE,FALSE)</f>
        <v>#N/A</v>
      </c>
      <c r="R261" s="106" t="b">
        <f>IF(ISNUMBER(MATCH(G261,'ECHA candidate SVHC'!D:D,0)),TRUE,FALSE)</f>
        <v>0</v>
      </c>
      <c r="T261" s="106" t="b">
        <f>IF(ISNUMBER(MATCH(G261,'EQS WFD'!D:D,0)),TRUE,FALSE)</f>
        <v>0</v>
      </c>
      <c r="U261" s="106" t="b">
        <f>IF(ISNUMBER(MATCH(G261,'ECHA POP'!D:D,0)),TRUE,FALSE)</f>
        <v>0</v>
      </c>
    </row>
    <row r="262" spans="4:21" hidden="1" x14ac:dyDescent="0.15">
      <c r="D262" s="158"/>
      <c r="E262" s="158" t="s">
        <v>541</v>
      </c>
      <c r="F262" s="158" t="s">
        <v>541</v>
      </c>
      <c r="G262" s="158" t="s">
        <v>542</v>
      </c>
      <c r="H262" s="158" t="s">
        <v>543</v>
      </c>
      <c r="M262" s="126" t="str">
        <f t="shared" si="9"/>
        <v>Not Found</v>
      </c>
      <c r="N262" s="97" t="b">
        <f t="shared" si="10"/>
        <v>0</v>
      </c>
      <c r="O262" s="97" t="e">
        <f>VLOOKUP(G262,'ECHA biocidal AS'!C258:H1725,6,FALSE)</f>
        <v>#N/A</v>
      </c>
      <c r="P262" s="106" t="e">
        <f>IF(AND(O262="false",(ISNUMBER(MATCH(G262,'ECHA biocidal AS'!C:C,0)))),TRUE,FALSE)</f>
        <v>#N/A</v>
      </c>
      <c r="R262" s="106" t="b">
        <f>IF(ISNUMBER(MATCH(G262,'ECHA candidate SVHC'!D:D,0)),TRUE,FALSE)</f>
        <v>0</v>
      </c>
      <c r="T262" s="106" t="b">
        <f>IF(ISNUMBER(MATCH(G262,'EQS WFD'!D:D,0)),TRUE,FALSE)</f>
        <v>0</v>
      </c>
      <c r="U262" s="106" t="b">
        <f>IF(ISNUMBER(MATCH(G262,'ECHA POP'!D:D,0)),TRUE,FALSE)</f>
        <v>0</v>
      </c>
    </row>
    <row r="263" spans="4:21" ht="60" hidden="1" x14ac:dyDescent="0.15">
      <c r="D263" s="158"/>
      <c r="E263" s="159" t="s">
        <v>544</v>
      </c>
      <c r="F263" s="159" t="s">
        <v>544</v>
      </c>
      <c r="G263" s="158" t="s">
        <v>334</v>
      </c>
      <c r="H263" s="158" t="s">
        <v>335</v>
      </c>
      <c r="M263" s="126" t="str">
        <f t="shared" si="9"/>
        <v>Not Found</v>
      </c>
      <c r="N263" s="97" t="b">
        <f t="shared" si="10"/>
        <v>0</v>
      </c>
      <c r="O263" s="97" t="e">
        <f>VLOOKUP(G263,'ECHA biocidal AS'!C259:H1726,6,FALSE)</f>
        <v>#N/A</v>
      </c>
      <c r="P263" s="106" t="e">
        <f>IF(AND(O263="false",(ISNUMBER(MATCH(G263,'ECHA biocidal AS'!C:C,0)))),TRUE,FALSE)</f>
        <v>#N/A</v>
      </c>
      <c r="R263" s="106" t="b">
        <f>IF(ISNUMBER(MATCH(G263,'ECHA candidate SVHC'!D:D,0)),TRUE,FALSE)</f>
        <v>0</v>
      </c>
      <c r="T263" s="106" t="b">
        <f>IF(ISNUMBER(MATCH(G263,'EQS WFD'!D:D,0)),TRUE,FALSE)</f>
        <v>0</v>
      </c>
      <c r="U263" s="106" t="b">
        <f>IF(ISNUMBER(MATCH(G263,'ECHA POP'!D:D,0)),TRUE,FALSE)</f>
        <v>0</v>
      </c>
    </row>
    <row r="264" spans="4:21" hidden="1" x14ac:dyDescent="0.15">
      <c r="D264" s="158"/>
      <c r="E264" s="158" t="s">
        <v>545</v>
      </c>
      <c r="F264" s="158" t="s">
        <v>545</v>
      </c>
      <c r="G264" s="158" t="s">
        <v>479</v>
      </c>
      <c r="H264" s="158" t="s">
        <v>480</v>
      </c>
      <c r="M264" s="126" t="str">
        <f t="shared" si="9"/>
        <v>Not Found</v>
      </c>
      <c r="N264" s="97" t="b">
        <f t="shared" si="10"/>
        <v>0</v>
      </c>
      <c r="O264" s="97" t="e">
        <f>VLOOKUP(G264,'ECHA biocidal AS'!C260:H1727,6,FALSE)</f>
        <v>#N/A</v>
      </c>
      <c r="P264" s="106" t="e">
        <f>IF(AND(O264="false",(ISNUMBER(MATCH(G264,'ECHA biocidal AS'!C:C,0)))),TRUE,FALSE)</f>
        <v>#N/A</v>
      </c>
      <c r="R264" s="106" t="b">
        <f>IF(ISNUMBER(MATCH(G264,'ECHA candidate SVHC'!D:D,0)),TRUE,FALSE)</f>
        <v>0</v>
      </c>
      <c r="T264" s="106" t="b">
        <f>IF(ISNUMBER(MATCH(G264,'EQS WFD'!D:D,0)),TRUE,FALSE)</f>
        <v>0</v>
      </c>
      <c r="U264" s="106" t="b">
        <f>IF(ISNUMBER(MATCH(G264,'ECHA POP'!D:D,0)),TRUE,FALSE)</f>
        <v>0</v>
      </c>
    </row>
    <row r="265" spans="4:21" ht="75" hidden="1" x14ac:dyDescent="0.15">
      <c r="D265" s="158"/>
      <c r="E265" s="159" t="s">
        <v>546</v>
      </c>
      <c r="F265" s="159" t="s">
        <v>546</v>
      </c>
      <c r="G265" s="158" t="s">
        <v>547</v>
      </c>
      <c r="H265" s="158" t="s">
        <v>548</v>
      </c>
      <c r="M265" s="126" t="str">
        <f t="shared" si="9"/>
        <v>Not Found</v>
      </c>
      <c r="N265" s="97" t="b">
        <f t="shared" si="10"/>
        <v>0</v>
      </c>
      <c r="O265" s="97" t="e">
        <f>VLOOKUP(G265,'ECHA biocidal AS'!C261:H1728,6,FALSE)</f>
        <v>#N/A</v>
      </c>
      <c r="P265" s="106" t="e">
        <f>IF(AND(O265="false",(ISNUMBER(MATCH(G265,'ECHA biocidal AS'!C:C,0)))),TRUE,FALSE)</f>
        <v>#N/A</v>
      </c>
      <c r="R265" s="106" t="b">
        <f>IF(ISNUMBER(MATCH(G265,'ECHA candidate SVHC'!D:D,0)),TRUE,FALSE)</f>
        <v>0</v>
      </c>
      <c r="T265" s="106" t="b">
        <f>IF(ISNUMBER(MATCH(G265,'EQS WFD'!D:D,0)),TRUE,FALSE)</f>
        <v>0</v>
      </c>
      <c r="U265" s="106" t="b">
        <f>IF(ISNUMBER(MATCH(G265,'ECHA POP'!D:D,0)),TRUE,FALSE)</f>
        <v>0</v>
      </c>
    </row>
    <row r="266" spans="4:21" hidden="1" x14ac:dyDescent="0.15">
      <c r="D266" s="158"/>
      <c r="E266" s="158" t="s">
        <v>549</v>
      </c>
      <c r="F266" s="158" t="s">
        <v>549</v>
      </c>
      <c r="G266" s="158" t="s">
        <v>428</v>
      </c>
      <c r="H266" s="158" t="s">
        <v>429</v>
      </c>
      <c r="M266" s="126" t="str">
        <f t="shared" si="9"/>
        <v>Not Found</v>
      </c>
      <c r="N266" s="97" t="b">
        <f t="shared" si="10"/>
        <v>0</v>
      </c>
      <c r="O266" s="97" t="e">
        <f>VLOOKUP(G266,'ECHA biocidal AS'!C262:H1729,6,FALSE)</f>
        <v>#N/A</v>
      </c>
      <c r="P266" s="106" t="e">
        <f>IF(AND(O266="false",(ISNUMBER(MATCH(G266,'ECHA biocidal AS'!C:C,0)))),TRUE,FALSE)</f>
        <v>#N/A</v>
      </c>
      <c r="R266" s="106" t="b">
        <f>IF(ISNUMBER(MATCH(G266,'ECHA candidate SVHC'!D:D,0)),TRUE,FALSE)</f>
        <v>0</v>
      </c>
      <c r="T266" s="106" t="b">
        <f>IF(ISNUMBER(MATCH(G266,'EQS WFD'!D:D,0)),TRUE,FALSE)</f>
        <v>0</v>
      </c>
      <c r="U266" s="106" t="b">
        <f>IF(ISNUMBER(MATCH(G266,'ECHA POP'!D:D,0)),TRUE,FALSE)</f>
        <v>0</v>
      </c>
    </row>
    <row r="267" spans="4:21" ht="60" hidden="1" x14ac:dyDescent="0.15">
      <c r="D267" s="158"/>
      <c r="E267" s="159" t="s">
        <v>550</v>
      </c>
      <c r="F267" s="159" t="s">
        <v>550</v>
      </c>
      <c r="G267" s="158" t="s">
        <v>551</v>
      </c>
      <c r="H267" s="158" t="s">
        <v>552</v>
      </c>
      <c r="M267" s="126" t="str">
        <f t="shared" si="9"/>
        <v>Not Found</v>
      </c>
      <c r="N267" s="97" t="b">
        <f t="shared" si="10"/>
        <v>0</v>
      </c>
      <c r="O267" s="97" t="e">
        <f>VLOOKUP(G267,'ECHA biocidal AS'!C263:H1730,6,FALSE)</f>
        <v>#N/A</v>
      </c>
      <c r="P267" s="106" t="e">
        <f>IF(AND(O267="false",(ISNUMBER(MATCH(G267,'ECHA biocidal AS'!C:C,0)))),TRUE,FALSE)</f>
        <v>#N/A</v>
      </c>
      <c r="R267" s="106" t="b">
        <f>IF(ISNUMBER(MATCH(G267,'ECHA candidate SVHC'!D:D,0)),TRUE,FALSE)</f>
        <v>0</v>
      </c>
      <c r="T267" s="106" t="b">
        <f>IF(ISNUMBER(MATCH(G267,'EQS WFD'!D:D,0)),TRUE,FALSE)</f>
        <v>0</v>
      </c>
      <c r="U267" s="106" t="b">
        <f>IF(ISNUMBER(MATCH(G267,'ECHA POP'!D:D,0)),TRUE,FALSE)</f>
        <v>0</v>
      </c>
    </row>
    <row r="268" spans="4:21" hidden="1" x14ac:dyDescent="0.15">
      <c r="D268" s="158"/>
      <c r="E268" s="158" t="s">
        <v>553</v>
      </c>
      <c r="F268" s="158" t="s">
        <v>553</v>
      </c>
      <c r="G268" s="158" t="s">
        <v>431</v>
      </c>
      <c r="H268" s="158" t="s">
        <v>482</v>
      </c>
      <c r="M268" s="126" t="str">
        <f t="shared" si="9"/>
        <v>Not Found</v>
      </c>
      <c r="N268" s="97" t="b">
        <f t="shared" si="10"/>
        <v>0</v>
      </c>
      <c r="O268" s="97" t="e">
        <f>VLOOKUP(G268,'ECHA biocidal AS'!C264:H1731,6,FALSE)</f>
        <v>#N/A</v>
      </c>
      <c r="P268" s="106" t="e">
        <f>IF(AND(O268="false",(ISNUMBER(MATCH(G268,'ECHA biocidal AS'!C:C,0)))),TRUE,FALSE)</f>
        <v>#N/A</v>
      </c>
      <c r="R268" s="106" t="b">
        <f>IF(ISNUMBER(MATCH(G268,'ECHA candidate SVHC'!D:D,0)),TRUE,FALSE)</f>
        <v>0</v>
      </c>
      <c r="T268" s="106" t="b">
        <f>IF(ISNUMBER(MATCH(G268,'EQS WFD'!D:D,0)),TRUE,FALSE)</f>
        <v>0</v>
      </c>
      <c r="U268" s="106" t="b">
        <f>IF(ISNUMBER(MATCH(G268,'ECHA POP'!D:D,0)),TRUE,FALSE)</f>
        <v>0</v>
      </c>
    </row>
    <row r="269" spans="4:21" ht="60" hidden="1" x14ac:dyDescent="0.15">
      <c r="D269" s="158"/>
      <c r="E269" s="159" t="s">
        <v>554</v>
      </c>
      <c r="F269" s="159" t="s">
        <v>554</v>
      </c>
      <c r="G269" s="158" t="s">
        <v>555</v>
      </c>
      <c r="H269" s="158" t="s">
        <v>556</v>
      </c>
      <c r="M269" s="126" t="str">
        <f t="shared" si="9"/>
        <v>Not Found</v>
      </c>
      <c r="N269" s="97" t="b">
        <f t="shared" si="10"/>
        <v>0</v>
      </c>
      <c r="O269" s="97" t="e">
        <f>VLOOKUP(G269,'ECHA biocidal AS'!C265:H1732,6,FALSE)</f>
        <v>#N/A</v>
      </c>
      <c r="P269" s="106" t="e">
        <f>IF(AND(O269="false",(ISNUMBER(MATCH(G269,'ECHA biocidal AS'!C:C,0)))),TRUE,FALSE)</f>
        <v>#N/A</v>
      </c>
      <c r="R269" s="106" t="b">
        <f>IF(ISNUMBER(MATCH(G269,'ECHA candidate SVHC'!D:D,0)),TRUE,FALSE)</f>
        <v>0</v>
      </c>
      <c r="T269" s="106" t="b">
        <f>IF(ISNUMBER(MATCH(G269,'EQS WFD'!D:D,0)),TRUE,FALSE)</f>
        <v>0</v>
      </c>
      <c r="U269" s="106" t="b">
        <f>IF(ISNUMBER(MATCH(G269,'ECHA POP'!D:D,0)),TRUE,FALSE)</f>
        <v>0</v>
      </c>
    </row>
    <row r="270" spans="4:21" hidden="1" x14ac:dyDescent="0.15">
      <c r="D270" s="158"/>
      <c r="E270" s="158" t="s">
        <v>557</v>
      </c>
      <c r="F270" s="158" t="s">
        <v>557</v>
      </c>
      <c r="G270" s="158" t="s">
        <v>488</v>
      </c>
      <c r="H270" s="158" t="s">
        <v>489</v>
      </c>
      <c r="M270" s="126" t="str">
        <f t="shared" si="9"/>
        <v>Not Found</v>
      </c>
      <c r="N270" s="97" t="b">
        <f t="shared" si="10"/>
        <v>0</v>
      </c>
      <c r="O270" s="97" t="e">
        <f>VLOOKUP(G270,'ECHA biocidal AS'!C266:H1733,6,FALSE)</f>
        <v>#N/A</v>
      </c>
      <c r="P270" s="106" t="e">
        <f>IF(AND(O270="false",(ISNUMBER(MATCH(G270,'ECHA biocidal AS'!C:C,0)))),TRUE,FALSE)</f>
        <v>#N/A</v>
      </c>
      <c r="R270" s="106" t="b">
        <f>IF(ISNUMBER(MATCH(G270,'ECHA candidate SVHC'!D:D,0)),TRUE,FALSE)</f>
        <v>0</v>
      </c>
      <c r="T270" s="106" t="b">
        <f>IF(ISNUMBER(MATCH(G270,'EQS WFD'!D:D,0)),TRUE,FALSE)</f>
        <v>0</v>
      </c>
      <c r="U270" s="106" t="b">
        <f>IF(ISNUMBER(MATCH(G270,'ECHA POP'!D:D,0)),TRUE,FALSE)</f>
        <v>0</v>
      </c>
    </row>
    <row r="271" spans="4:21" hidden="1" x14ac:dyDescent="0.15">
      <c r="D271" s="158"/>
      <c r="E271" s="158" t="s">
        <v>558</v>
      </c>
      <c r="F271" s="158" t="s">
        <v>558</v>
      </c>
      <c r="G271" s="158" t="s">
        <v>559</v>
      </c>
      <c r="H271" s="158" t="s">
        <v>560</v>
      </c>
      <c r="M271" s="126" t="str">
        <f t="shared" si="9"/>
        <v>Not Found</v>
      </c>
      <c r="N271" s="97" t="b">
        <f t="shared" si="10"/>
        <v>0</v>
      </c>
      <c r="O271" s="97" t="e">
        <f>VLOOKUP(G271,'ECHA biocidal AS'!C267:H1734,6,FALSE)</f>
        <v>#N/A</v>
      </c>
      <c r="P271" s="106" t="e">
        <f>IF(AND(O271="false",(ISNUMBER(MATCH(G271,'ECHA biocidal AS'!C:C,0)))),TRUE,FALSE)</f>
        <v>#N/A</v>
      </c>
      <c r="R271" s="106" t="b">
        <f>IF(ISNUMBER(MATCH(G271,'ECHA candidate SVHC'!D:D,0)),TRUE,FALSE)</f>
        <v>0</v>
      </c>
      <c r="T271" s="106" t="b">
        <f>IF(ISNUMBER(MATCH(G271,'EQS WFD'!D:D,0)),TRUE,FALSE)</f>
        <v>0</v>
      </c>
      <c r="U271" s="106" t="b">
        <f>IF(ISNUMBER(MATCH(G271,'ECHA POP'!D:D,0)),TRUE,FALSE)</f>
        <v>0</v>
      </c>
    </row>
    <row r="272" spans="4:21" hidden="1" x14ac:dyDescent="0.15">
      <c r="D272" s="158"/>
      <c r="E272" s="158" t="s">
        <v>561</v>
      </c>
      <c r="F272" s="158" t="s">
        <v>561</v>
      </c>
      <c r="G272" s="158" t="s">
        <v>562</v>
      </c>
      <c r="H272" s="158" t="s">
        <v>563</v>
      </c>
      <c r="M272" s="126" t="str">
        <f t="shared" si="9"/>
        <v>Not Found</v>
      </c>
      <c r="N272" s="97" t="b">
        <f t="shared" si="10"/>
        <v>0</v>
      </c>
      <c r="O272" s="97" t="e">
        <f>VLOOKUP(G272,'ECHA biocidal AS'!C268:H1735,6,FALSE)</f>
        <v>#N/A</v>
      </c>
      <c r="P272" s="106" t="e">
        <f>IF(AND(O272="false",(ISNUMBER(MATCH(G272,'ECHA biocidal AS'!C:C,0)))),TRUE,FALSE)</f>
        <v>#N/A</v>
      </c>
      <c r="R272" s="106" t="b">
        <f>IF(ISNUMBER(MATCH(G272,'ECHA candidate SVHC'!D:D,0)),TRUE,FALSE)</f>
        <v>0</v>
      </c>
      <c r="T272" s="106" t="b">
        <f>IF(ISNUMBER(MATCH(G272,'EQS WFD'!D:D,0)),TRUE,FALSE)</f>
        <v>0</v>
      </c>
      <c r="U272" s="106" t="b">
        <f>IF(ISNUMBER(MATCH(G272,'ECHA POP'!D:D,0)),TRUE,FALSE)</f>
        <v>0</v>
      </c>
    </row>
    <row r="273" spans="4:21" hidden="1" x14ac:dyDescent="0.15">
      <c r="D273" s="158" t="s">
        <v>246</v>
      </c>
      <c r="E273" s="158"/>
      <c r="F273" s="158"/>
      <c r="G273" s="158"/>
      <c r="H273" s="158"/>
      <c r="M273" s="126" t="str">
        <f t="shared" si="9"/>
        <v>Not Found</v>
      </c>
      <c r="N273" s="97" t="b">
        <f t="shared" si="10"/>
        <v>0</v>
      </c>
      <c r="O273" s="97" t="e">
        <f>VLOOKUP(G273,'ECHA biocidal AS'!C269:H1736,6,FALSE)</f>
        <v>#N/A</v>
      </c>
      <c r="P273" s="106" t="e">
        <f>IF(AND(O273="false",(ISNUMBER(MATCH(G273,'ECHA biocidal AS'!C:C,0)))),TRUE,FALSE)</f>
        <v>#N/A</v>
      </c>
      <c r="R273" s="106" t="b">
        <f>IF(ISNUMBER(MATCH(G273,'ECHA candidate SVHC'!D:D,0)),TRUE,FALSE)</f>
        <v>0</v>
      </c>
      <c r="T273" s="106" t="b">
        <f>IF(ISNUMBER(MATCH(G273,'EQS WFD'!D:D,0)),TRUE,FALSE)</f>
        <v>0</v>
      </c>
      <c r="U273" s="106" t="b">
        <f>IF(ISNUMBER(MATCH(G273,'ECHA POP'!D:D,0)),TRUE,FALSE)</f>
        <v>0</v>
      </c>
    </row>
    <row r="274" spans="4:21" ht="15" hidden="1" x14ac:dyDescent="0.15">
      <c r="D274" s="170"/>
      <c r="E274" s="163" t="s">
        <v>564</v>
      </c>
      <c r="F274" s="163" t="s">
        <v>564</v>
      </c>
      <c r="G274" s="163" t="s">
        <v>192</v>
      </c>
      <c r="H274" s="163" t="s">
        <v>299</v>
      </c>
      <c r="M274" s="126" t="str">
        <f t="shared" si="9"/>
        <v>Not Found</v>
      </c>
      <c r="N274" s="97" t="b">
        <f t="shared" si="10"/>
        <v>0</v>
      </c>
      <c r="O274" s="97" t="e">
        <f>VLOOKUP(G274,'ECHA biocidal AS'!C270:H1737,6,FALSE)</f>
        <v>#N/A</v>
      </c>
      <c r="P274" s="106" t="e">
        <f>IF(AND(O274="false",(ISNUMBER(MATCH(G274,'ECHA biocidal AS'!C:C,0)))),TRUE,FALSE)</f>
        <v>#N/A</v>
      </c>
      <c r="R274" s="106" t="b">
        <f>IF(ISNUMBER(MATCH(G274,'ECHA candidate SVHC'!D:D,0)),TRUE,FALSE)</f>
        <v>0</v>
      </c>
      <c r="T274" s="106" t="b">
        <f>IF(ISNUMBER(MATCH(G274,'EQS WFD'!D:D,0)),TRUE,FALSE)</f>
        <v>0</v>
      </c>
      <c r="U274" s="106" t="b">
        <f>IF(ISNUMBER(MATCH(G274,'ECHA POP'!D:D,0)),TRUE,FALSE)</f>
        <v>0</v>
      </c>
    </row>
    <row r="275" spans="4:21" ht="30" hidden="1" x14ac:dyDescent="0.15">
      <c r="D275" s="170"/>
      <c r="E275" s="163" t="s">
        <v>565</v>
      </c>
      <c r="F275" s="163" t="s">
        <v>565</v>
      </c>
      <c r="G275" s="163" t="s">
        <v>566</v>
      </c>
      <c r="H275" s="163" t="s">
        <v>567</v>
      </c>
      <c r="M275" s="126" t="str">
        <f t="shared" si="9"/>
        <v>Not Found</v>
      </c>
      <c r="N275" s="97" t="b">
        <f t="shared" si="10"/>
        <v>0</v>
      </c>
      <c r="O275" s="97" t="e">
        <f>VLOOKUP(G275,'ECHA biocidal AS'!C271:H1738,6,FALSE)</f>
        <v>#N/A</v>
      </c>
      <c r="P275" s="106" t="e">
        <f>IF(AND(O275="false",(ISNUMBER(MATCH(G275,'ECHA biocidal AS'!C:C,0)))),TRUE,FALSE)</f>
        <v>#N/A</v>
      </c>
      <c r="R275" s="106" t="b">
        <f>IF(ISNUMBER(MATCH(G275,'ECHA candidate SVHC'!D:D,0)),TRUE,FALSE)</f>
        <v>0</v>
      </c>
      <c r="T275" s="106" t="b">
        <f>IF(ISNUMBER(MATCH(G275,'EQS WFD'!D:D,0)),TRUE,FALSE)</f>
        <v>0</v>
      </c>
      <c r="U275" s="106" t="b">
        <f>IF(ISNUMBER(MATCH(G275,'ECHA POP'!D:D,0)),TRUE,FALSE)</f>
        <v>0</v>
      </c>
    </row>
    <row r="276" spans="4:21" ht="15" hidden="1" x14ac:dyDescent="0.15">
      <c r="D276" s="170"/>
      <c r="E276" s="163" t="s">
        <v>568</v>
      </c>
      <c r="F276" s="163" t="s">
        <v>568</v>
      </c>
      <c r="G276" s="163" t="s">
        <v>569</v>
      </c>
      <c r="H276" s="163" t="s">
        <v>570</v>
      </c>
      <c r="M276" s="126" t="str">
        <f t="shared" si="9"/>
        <v>Not Found</v>
      </c>
      <c r="N276" s="97" t="b">
        <f t="shared" si="10"/>
        <v>0</v>
      </c>
      <c r="O276" s="97" t="e">
        <f>VLOOKUP(G276,'ECHA biocidal AS'!C272:H1739,6,FALSE)</f>
        <v>#N/A</v>
      </c>
      <c r="P276" s="106" t="e">
        <f>IF(AND(O276="false",(ISNUMBER(MATCH(G276,'ECHA biocidal AS'!C:C,0)))),TRUE,FALSE)</f>
        <v>#N/A</v>
      </c>
      <c r="R276" s="106" t="b">
        <f>IF(ISNUMBER(MATCH(G276,'ECHA candidate SVHC'!D:D,0)),TRUE,FALSE)</f>
        <v>0</v>
      </c>
      <c r="T276" s="106" t="b">
        <f>IF(ISNUMBER(MATCH(G276,'EQS WFD'!D:D,0)),TRUE,FALSE)</f>
        <v>0</v>
      </c>
      <c r="U276" s="106" t="b">
        <f>IF(ISNUMBER(MATCH(G276,'ECHA POP'!D:D,0)),TRUE,FALSE)</f>
        <v>0</v>
      </c>
    </row>
    <row r="277" spans="4:21" ht="30" hidden="1" x14ac:dyDescent="0.15">
      <c r="D277" s="170"/>
      <c r="E277" s="163" t="s">
        <v>571</v>
      </c>
      <c r="F277" s="163" t="s">
        <v>571</v>
      </c>
      <c r="G277" s="163" t="s">
        <v>572</v>
      </c>
      <c r="H277" s="163" t="s">
        <v>573</v>
      </c>
      <c r="M277" s="126" t="str">
        <f t="shared" si="9"/>
        <v>Not Found</v>
      </c>
      <c r="N277" s="97" t="b">
        <f t="shared" si="10"/>
        <v>0</v>
      </c>
      <c r="O277" s="97" t="e">
        <f>VLOOKUP(G277,'ECHA biocidal AS'!C273:H1740,6,FALSE)</f>
        <v>#N/A</v>
      </c>
      <c r="P277" s="106" t="e">
        <f>IF(AND(O277="false",(ISNUMBER(MATCH(G277,'ECHA biocidal AS'!C:C,0)))),TRUE,FALSE)</f>
        <v>#N/A</v>
      </c>
      <c r="R277" s="106" t="b">
        <f>IF(ISNUMBER(MATCH(G277,'ECHA candidate SVHC'!D:D,0)),TRUE,FALSE)</f>
        <v>0</v>
      </c>
      <c r="T277" s="106" t="b">
        <f>IF(ISNUMBER(MATCH(G277,'EQS WFD'!D:D,0)),TRUE,FALSE)</f>
        <v>0</v>
      </c>
      <c r="U277" s="106" t="b">
        <f>IF(ISNUMBER(MATCH(G277,'ECHA POP'!D:D,0)),TRUE,FALSE)</f>
        <v>0</v>
      </c>
    </row>
    <row r="278" spans="4:21" ht="15" hidden="1" x14ac:dyDescent="0.15">
      <c r="D278" s="170"/>
      <c r="E278" s="163" t="s">
        <v>574</v>
      </c>
      <c r="F278" s="163" t="s">
        <v>574</v>
      </c>
      <c r="G278" s="163" t="s">
        <v>575</v>
      </c>
      <c r="H278" s="163" t="s">
        <v>576</v>
      </c>
      <c r="M278" s="126" t="str">
        <f t="shared" si="9"/>
        <v>Not Found</v>
      </c>
      <c r="N278" s="97" t="b">
        <f t="shared" si="10"/>
        <v>0</v>
      </c>
      <c r="O278" s="97" t="e">
        <f>VLOOKUP(G278,'ECHA biocidal AS'!C274:H1741,6,FALSE)</f>
        <v>#N/A</v>
      </c>
      <c r="P278" s="106" t="e">
        <f>IF(AND(O278="false",(ISNUMBER(MATCH(G278,'ECHA biocidal AS'!C:C,0)))),TRUE,FALSE)</f>
        <v>#N/A</v>
      </c>
      <c r="R278" s="106" t="b">
        <f>IF(ISNUMBER(MATCH(G278,'ECHA candidate SVHC'!D:D,0)),TRUE,FALSE)</f>
        <v>0</v>
      </c>
      <c r="T278" s="106" t="b">
        <f>IF(ISNUMBER(MATCH(G278,'EQS WFD'!D:D,0)),TRUE,FALSE)</f>
        <v>0</v>
      </c>
      <c r="U278" s="106" t="b">
        <f>IF(ISNUMBER(MATCH(G278,'ECHA POP'!D:D,0)),TRUE,FALSE)</f>
        <v>0</v>
      </c>
    </row>
    <row r="279" spans="4:21" ht="15" hidden="1" x14ac:dyDescent="0.15">
      <c r="D279" s="171"/>
      <c r="E279" s="163" t="s">
        <v>577</v>
      </c>
      <c r="F279" s="163" t="s">
        <v>577</v>
      </c>
      <c r="G279" s="163" t="s">
        <v>365</v>
      </c>
      <c r="H279" s="165"/>
      <c r="M279" s="126" t="str">
        <f t="shared" si="9"/>
        <v>Not Found</v>
      </c>
      <c r="N279" s="97" t="b">
        <f t="shared" si="10"/>
        <v>0</v>
      </c>
      <c r="O279" s="97" t="e">
        <f>VLOOKUP(G279,'ECHA biocidal AS'!C275:H1742,6,FALSE)</f>
        <v>#N/A</v>
      </c>
      <c r="P279" s="106" t="e">
        <f>IF(AND(O279="false",(ISNUMBER(MATCH(G279,'ECHA biocidal AS'!C:C,0)))),TRUE,FALSE)</f>
        <v>#N/A</v>
      </c>
      <c r="R279" s="106" t="b">
        <f>IF(ISNUMBER(MATCH(G279,'ECHA candidate SVHC'!D:D,0)),TRUE,FALSE)</f>
        <v>0</v>
      </c>
      <c r="T279" s="106" t="b">
        <f>IF(ISNUMBER(MATCH(G279,'EQS WFD'!D:D,0)),TRUE,FALSE)</f>
        <v>0</v>
      </c>
      <c r="U279" s="106" t="b">
        <f>IF(ISNUMBER(MATCH(G279,'ECHA POP'!D:D,0)),TRUE,FALSE)</f>
        <v>0</v>
      </c>
    </row>
    <row r="280" spans="4:21" ht="15" hidden="1" x14ac:dyDescent="0.15">
      <c r="D280" s="170"/>
      <c r="E280" s="163" t="s">
        <v>269</v>
      </c>
      <c r="F280" s="163" t="s">
        <v>269</v>
      </c>
      <c r="G280" s="163" t="s">
        <v>183</v>
      </c>
      <c r="H280" s="163" t="s">
        <v>270</v>
      </c>
      <c r="M280" s="126" t="str">
        <f t="shared" si="9"/>
        <v>Not Found</v>
      </c>
      <c r="N280" s="97" t="b">
        <f t="shared" si="10"/>
        <v>0</v>
      </c>
      <c r="O280" s="97" t="e">
        <f>VLOOKUP(G280,'ECHA biocidal AS'!C276:H1743,6,FALSE)</f>
        <v>#N/A</v>
      </c>
      <c r="P280" s="106" t="e">
        <f>IF(AND(O280="false",(ISNUMBER(MATCH(G280,'ECHA biocidal AS'!C:C,0)))),TRUE,FALSE)</f>
        <v>#N/A</v>
      </c>
      <c r="R280" s="106" t="b">
        <f>IF(ISNUMBER(MATCH(G280,'ECHA candidate SVHC'!D:D,0)),TRUE,FALSE)</f>
        <v>0</v>
      </c>
      <c r="T280" s="106" t="b">
        <f>IF(ISNUMBER(MATCH(G280,'EQS WFD'!D:D,0)),TRUE,FALSE)</f>
        <v>0</v>
      </c>
      <c r="U280" s="106" t="b">
        <f>IF(ISNUMBER(MATCH(G280,'ECHA POP'!D:D,0)),TRUE,FALSE)</f>
        <v>0</v>
      </c>
    </row>
    <row r="281" spans="4:21" ht="60" hidden="1" x14ac:dyDescent="0.15">
      <c r="D281" s="170"/>
      <c r="E281" s="165" t="s">
        <v>578</v>
      </c>
      <c r="F281" s="165" t="s">
        <v>578</v>
      </c>
      <c r="G281" s="163" t="s">
        <v>200</v>
      </c>
      <c r="H281" s="163" t="s">
        <v>367</v>
      </c>
      <c r="M281" s="126" t="str">
        <f t="shared" si="9"/>
        <v>Not Found</v>
      </c>
      <c r="N281" s="97" t="b">
        <f t="shared" si="10"/>
        <v>0</v>
      </c>
      <c r="O281" s="97" t="e">
        <f>VLOOKUP(G281,'ECHA biocidal AS'!C277:H1744,6,FALSE)</f>
        <v>#N/A</v>
      </c>
      <c r="P281" s="106" t="e">
        <f>IF(AND(O281="false",(ISNUMBER(MATCH(G281,'ECHA biocidal AS'!C:C,0)))),TRUE,FALSE)</f>
        <v>#N/A</v>
      </c>
      <c r="R281" s="106" t="b">
        <f>IF(ISNUMBER(MATCH(G281,'ECHA candidate SVHC'!D:D,0)),TRUE,FALSE)</f>
        <v>0</v>
      </c>
      <c r="T281" s="106" t="b">
        <f>IF(ISNUMBER(MATCH(G281,'EQS WFD'!D:D,0)),TRUE,FALSE)</f>
        <v>0</v>
      </c>
      <c r="U281" s="106" t="b">
        <f>IF(ISNUMBER(MATCH(G281,'ECHA POP'!D:D,0)),TRUE,FALSE)</f>
        <v>0</v>
      </c>
    </row>
    <row r="282" spans="4:21" ht="15" hidden="1" x14ac:dyDescent="0.15">
      <c r="D282" s="170"/>
      <c r="E282" s="163" t="s">
        <v>579</v>
      </c>
      <c r="F282" s="163" t="s">
        <v>579</v>
      </c>
      <c r="G282" s="163" t="s">
        <v>301</v>
      </c>
      <c r="H282" s="163" t="s">
        <v>302</v>
      </c>
      <c r="M282" s="126" t="str">
        <f t="shared" si="9"/>
        <v>Not Found</v>
      </c>
      <c r="N282" s="97" t="b">
        <f t="shared" si="10"/>
        <v>0</v>
      </c>
      <c r="O282" s="97" t="e">
        <f>VLOOKUP(G282,'ECHA biocidal AS'!C278:H1745,6,FALSE)</f>
        <v>#N/A</v>
      </c>
      <c r="P282" s="106" t="e">
        <f>IF(AND(O282="false",(ISNUMBER(MATCH(G282,'ECHA biocidal AS'!C:C,0)))),TRUE,FALSE)</f>
        <v>#N/A</v>
      </c>
      <c r="R282" s="106" t="b">
        <f>IF(ISNUMBER(MATCH(G282,'ECHA candidate SVHC'!D:D,0)),TRUE,FALSE)</f>
        <v>0</v>
      </c>
      <c r="T282" s="106" t="b">
        <f>IF(ISNUMBER(MATCH(G282,'EQS WFD'!D:D,0)),TRUE,FALSE)</f>
        <v>0</v>
      </c>
      <c r="U282" s="106" t="b">
        <f>IF(ISNUMBER(MATCH(G282,'ECHA POP'!D:D,0)),TRUE,FALSE)</f>
        <v>0</v>
      </c>
    </row>
    <row r="283" spans="4:21" ht="15" hidden="1" x14ac:dyDescent="0.15">
      <c r="D283" s="170"/>
      <c r="E283" s="163" t="s">
        <v>580</v>
      </c>
      <c r="F283" s="163" t="s">
        <v>580</v>
      </c>
      <c r="G283" s="163" t="s">
        <v>378</v>
      </c>
      <c r="H283" s="163" t="s">
        <v>379</v>
      </c>
      <c r="M283" s="126" t="str">
        <f t="shared" si="9"/>
        <v>Not Found</v>
      </c>
      <c r="N283" s="97" t="b">
        <f t="shared" si="10"/>
        <v>0</v>
      </c>
      <c r="O283" s="97" t="e">
        <f>VLOOKUP(G283,'ECHA biocidal AS'!C279:H1746,6,FALSE)</f>
        <v>#N/A</v>
      </c>
      <c r="P283" s="106" t="e">
        <f>IF(AND(O283="false",(ISNUMBER(MATCH(G283,'ECHA biocidal AS'!C:C,0)))),TRUE,FALSE)</f>
        <v>#N/A</v>
      </c>
      <c r="R283" s="106" t="b">
        <f>IF(ISNUMBER(MATCH(G283,'ECHA candidate SVHC'!D:D,0)),TRUE,FALSE)</f>
        <v>0</v>
      </c>
      <c r="T283" s="106" t="b">
        <f>IF(ISNUMBER(MATCH(G283,'EQS WFD'!D:D,0)),TRUE,FALSE)</f>
        <v>0</v>
      </c>
      <c r="U283" s="106" t="b">
        <f>IF(ISNUMBER(MATCH(G283,'ECHA POP'!D:D,0)),TRUE,FALSE)</f>
        <v>0</v>
      </c>
    </row>
    <row r="284" spans="4:21" ht="15" hidden="1" x14ac:dyDescent="0.15">
      <c r="D284" s="170"/>
      <c r="E284" s="163" t="s">
        <v>581</v>
      </c>
      <c r="F284" s="163" t="s">
        <v>581</v>
      </c>
      <c r="G284" s="163" t="s">
        <v>582</v>
      </c>
      <c r="H284" s="163" t="s">
        <v>583</v>
      </c>
      <c r="M284" s="126" t="str">
        <f t="shared" si="9"/>
        <v>Not Found</v>
      </c>
      <c r="N284" s="97" t="b">
        <f t="shared" si="10"/>
        <v>0</v>
      </c>
      <c r="O284" s="97" t="e">
        <f>VLOOKUP(G284,'ECHA biocidal AS'!C280:H1747,6,FALSE)</f>
        <v>#N/A</v>
      </c>
      <c r="P284" s="106" t="e">
        <f>IF(AND(O284="false",(ISNUMBER(MATCH(G284,'ECHA biocidal AS'!C:C,0)))),TRUE,FALSE)</f>
        <v>#N/A</v>
      </c>
      <c r="R284" s="106" t="b">
        <f>IF(ISNUMBER(MATCH(G284,'ECHA candidate SVHC'!D:D,0)),TRUE,FALSE)</f>
        <v>0</v>
      </c>
      <c r="T284" s="106" t="b">
        <f>IF(ISNUMBER(MATCH(G284,'EQS WFD'!D:D,0)),TRUE,FALSE)</f>
        <v>0</v>
      </c>
      <c r="U284" s="106" t="b">
        <f>IF(ISNUMBER(MATCH(G284,'ECHA POP'!D:D,0)),TRUE,FALSE)</f>
        <v>0</v>
      </c>
    </row>
    <row r="285" spans="4:21" ht="15" hidden="1" x14ac:dyDescent="0.15">
      <c r="D285" s="170"/>
      <c r="E285" s="163" t="s">
        <v>553</v>
      </c>
      <c r="F285" s="163" t="s">
        <v>553</v>
      </c>
      <c r="G285" s="163" t="s">
        <v>431</v>
      </c>
      <c r="H285" s="163" t="s">
        <v>482</v>
      </c>
      <c r="M285" s="126" t="str">
        <f t="shared" si="9"/>
        <v>Not Found</v>
      </c>
      <c r="N285" s="97" t="b">
        <f t="shared" si="10"/>
        <v>0</v>
      </c>
      <c r="O285" s="97" t="e">
        <f>VLOOKUP(G285,'ECHA biocidal AS'!C281:H1748,6,FALSE)</f>
        <v>#N/A</v>
      </c>
      <c r="P285" s="106" t="e">
        <f>IF(AND(O285="false",(ISNUMBER(MATCH(G285,'ECHA biocidal AS'!C:C,0)))),TRUE,FALSE)</f>
        <v>#N/A</v>
      </c>
      <c r="R285" s="106" t="b">
        <f>IF(ISNUMBER(MATCH(G285,'ECHA candidate SVHC'!D:D,0)),TRUE,FALSE)</f>
        <v>0</v>
      </c>
      <c r="T285" s="106" t="b">
        <f>IF(ISNUMBER(MATCH(G285,'EQS WFD'!D:D,0)),TRUE,FALSE)</f>
        <v>0</v>
      </c>
      <c r="U285" s="106" t="b">
        <f>IF(ISNUMBER(MATCH(G285,'ECHA POP'!D:D,0)),TRUE,FALSE)</f>
        <v>0</v>
      </c>
    </row>
    <row r="286" spans="4:21" ht="15" hidden="1" x14ac:dyDescent="0.15">
      <c r="D286" s="170"/>
      <c r="E286" s="163" t="s">
        <v>584</v>
      </c>
      <c r="F286" s="163" t="s">
        <v>584</v>
      </c>
      <c r="G286" s="163" t="s">
        <v>585</v>
      </c>
      <c r="H286" s="163" t="s">
        <v>586</v>
      </c>
      <c r="M286" s="126" t="str">
        <f t="shared" si="9"/>
        <v>Not Found</v>
      </c>
      <c r="N286" s="97" t="b">
        <f t="shared" si="10"/>
        <v>0</v>
      </c>
      <c r="O286" s="97" t="e">
        <f>VLOOKUP(G286,'ECHA biocidal AS'!C282:H1749,6,FALSE)</f>
        <v>#N/A</v>
      </c>
      <c r="P286" s="106" t="e">
        <f>IF(AND(O286="false",(ISNUMBER(MATCH(G286,'ECHA biocidal AS'!C:C,0)))),TRUE,FALSE)</f>
        <v>#N/A</v>
      </c>
      <c r="R286" s="106" t="b">
        <f>IF(ISNUMBER(MATCH(G286,'ECHA candidate SVHC'!D:D,0)),TRUE,FALSE)</f>
        <v>0</v>
      </c>
      <c r="T286" s="106" t="b">
        <f>IF(ISNUMBER(MATCH(G286,'EQS WFD'!D:D,0)),TRUE,FALSE)</f>
        <v>0</v>
      </c>
      <c r="U286" s="106" t="b">
        <f>IF(ISNUMBER(MATCH(G286,'ECHA POP'!D:D,0)),TRUE,FALSE)</f>
        <v>0</v>
      </c>
    </row>
    <row r="287" spans="4:21" ht="15" hidden="1" x14ac:dyDescent="0.15">
      <c r="D287" s="170"/>
      <c r="E287" s="163" t="s">
        <v>587</v>
      </c>
      <c r="F287" s="163" t="s">
        <v>587</v>
      </c>
      <c r="G287" s="163" t="s">
        <v>197</v>
      </c>
      <c r="H287" s="163" t="s">
        <v>588</v>
      </c>
      <c r="M287" s="126" t="str">
        <f t="shared" si="9"/>
        <v>Not Found</v>
      </c>
      <c r="N287" s="97" t="b">
        <f t="shared" si="10"/>
        <v>0</v>
      </c>
      <c r="O287" s="97" t="e">
        <f>VLOOKUP(G287,'ECHA biocidal AS'!C283:H1750,6,FALSE)</f>
        <v>#N/A</v>
      </c>
      <c r="P287" s="106" t="e">
        <f>IF(AND(O287="false",(ISNUMBER(MATCH(G287,'ECHA biocidal AS'!C:C,0)))),TRUE,FALSE)</f>
        <v>#N/A</v>
      </c>
      <c r="R287" s="106" t="b">
        <f>IF(ISNUMBER(MATCH(G287,'ECHA candidate SVHC'!D:D,0)),TRUE,FALSE)</f>
        <v>0</v>
      </c>
      <c r="T287" s="106" t="b">
        <f>IF(ISNUMBER(MATCH(G287,'EQS WFD'!D:D,0)),TRUE,FALSE)</f>
        <v>0</v>
      </c>
      <c r="U287" s="106" t="b">
        <f>IF(ISNUMBER(MATCH(G287,'ECHA POP'!D:D,0)),TRUE,FALSE)</f>
        <v>0</v>
      </c>
    </row>
    <row r="288" spans="4:21" ht="30" hidden="1" x14ac:dyDescent="0.15">
      <c r="D288" s="170"/>
      <c r="E288" s="163" t="s">
        <v>589</v>
      </c>
      <c r="F288" s="163" t="s">
        <v>589</v>
      </c>
      <c r="G288" s="163" t="s">
        <v>590</v>
      </c>
      <c r="H288" s="163" t="s">
        <v>591</v>
      </c>
      <c r="M288" s="126" t="str">
        <f t="shared" si="9"/>
        <v>Not Found</v>
      </c>
      <c r="N288" s="97" t="b">
        <f t="shared" si="10"/>
        <v>0</v>
      </c>
      <c r="O288" s="97" t="e">
        <f>VLOOKUP(G288,'ECHA biocidal AS'!C284:H1751,6,FALSE)</f>
        <v>#N/A</v>
      </c>
      <c r="P288" s="106" t="e">
        <f>IF(AND(O288="false",(ISNUMBER(MATCH(G288,'ECHA biocidal AS'!C:C,0)))),TRUE,FALSE)</f>
        <v>#N/A</v>
      </c>
      <c r="R288" s="106" t="b">
        <f>IF(ISNUMBER(MATCH(G288,'ECHA candidate SVHC'!D:D,0)),TRUE,FALSE)</f>
        <v>0</v>
      </c>
      <c r="T288" s="106" t="b">
        <f>IF(ISNUMBER(MATCH(G288,'EQS WFD'!D:D,0)),TRUE,FALSE)</f>
        <v>0</v>
      </c>
      <c r="U288" s="106" t="b">
        <f>IF(ISNUMBER(MATCH(G288,'ECHA POP'!D:D,0)),TRUE,FALSE)</f>
        <v>0</v>
      </c>
    </row>
    <row r="289" spans="4:21" ht="30" hidden="1" x14ac:dyDescent="0.15">
      <c r="D289" s="170"/>
      <c r="E289" s="163" t="s">
        <v>592</v>
      </c>
      <c r="F289" s="163" t="s">
        <v>592</v>
      </c>
      <c r="G289" s="163" t="s">
        <v>593</v>
      </c>
      <c r="H289" s="163" t="s">
        <v>594</v>
      </c>
      <c r="M289" s="126" t="str">
        <f t="shared" ref="M289:M295" si="11">IF(COUNTIF(P289:W289,TRUE)&gt;0,TRUE,"Not Found")</f>
        <v>Not Found</v>
      </c>
      <c r="N289" s="97" t="b">
        <f t="shared" ref="N289:N295" si="12">IF(AND((COUNTIF(I289,"*H4*")),(COUNTIF($E$7,"*H4*"))),TRUE,FALSE)</f>
        <v>0</v>
      </c>
      <c r="O289" s="97" t="e">
        <f>VLOOKUP(G289,'ECHA biocidal AS'!C285:H1752,6,FALSE)</f>
        <v>#N/A</v>
      </c>
      <c r="P289" s="106" t="e">
        <f>IF(AND(O289="false",(ISNUMBER(MATCH(G289,'ECHA biocidal AS'!C:C,0)))),TRUE,FALSE)</f>
        <v>#N/A</v>
      </c>
      <c r="R289" s="106" t="b">
        <f>IF(ISNUMBER(MATCH(G289,'ECHA candidate SVHC'!D:D,0)),TRUE,FALSE)</f>
        <v>0</v>
      </c>
      <c r="T289" s="106" t="b">
        <f>IF(ISNUMBER(MATCH(G289,'EQS WFD'!D:D,0)),TRUE,FALSE)</f>
        <v>0</v>
      </c>
      <c r="U289" s="106" t="b">
        <f>IF(ISNUMBER(MATCH(G289,'ECHA POP'!D:D,0)),TRUE,FALSE)</f>
        <v>0</v>
      </c>
    </row>
    <row r="290" spans="4:21" ht="30" hidden="1" x14ac:dyDescent="0.15">
      <c r="D290" s="170"/>
      <c r="E290" s="163" t="s">
        <v>595</v>
      </c>
      <c r="F290" s="163" t="s">
        <v>595</v>
      </c>
      <c r="G290" s="173">
        <v>2230569</v>
      </c>
      <c r="H290" s="163" t="s">
        <v>596</v>
      </c>
      <c r="M290" s="126" t="str">
        <f t="shared" si="11"/>
        <v>Not Found</v>
      </c>
      <c r="N290" s="97" t="b">
        <f t="shared" si="12"/>
        <v>0</v>
      </c>
      <c r="O290" s="97" t="e">
        <f>VLOOKUP(G290,'ECHA biocidal AS'!C286:H1753,6,FALSE)</f>
        <v>#N/A</v>
      </c>
      <c r="P290" s="106" t="e">
        <f>IF(AND(O290="false",(ISNUMBER(MATCH(G290,'ECHA biocidal AS'!C:C,0)))),TRUE,FALSE)</f>
        <v>#N/A</v>
      </c>
      <c r="R290" s="106" t="b">
        <f>IF(ISNUMBER(MATCH(G290,'ECHA candidate SVHC'!D:D,0)),TRUE,FALSE)</f>
        <v>0</v>
      </c>
      <c r="T290" s="106" t="b">
        <f>IF(ISNUMBER(MATCH(G290,'EQS WFD'!D:D,0)),TRUE,FALSE)</f>
        <v>0</v>
      </c>
      <c r="U290" s="106" t="b">
        <f>IF(ISNUMBER(MATCH(G290,'ECHA POP'!D:D,0)),TRUE,FALSE)</f>
        <v>0</v>
      </c>
    </row>
    <row r="291" spans="4:21" ht="60" hidden="1" x14ac:dyDescent="0.15">
      <c r="D291" s="170"/>
      <c r="E291" s="163" t="s">
        <v>597</v>
      </c>
      <c r="F291" s="163" t="s">
        <v>597</v>
      </c>
      <c r="G291" s="163" t="s">
        <v>598</v>
      </c>
      <c r="H291" s="163" t="s">
        <v>599</v>
      </c>
      <c r="M291" s="126" t="str">
        <f t="shared" si="11"/>
        <v>Not Found</v>
      </c>
      <c r="N291" s="97" t="b">
        <f t="shared" si="12"/>
        <v>0</v>
      </c>
      <c r="O291" s="97" t="e">
        <f>VLOOKUP(G291,'ECHA biocidal AS'!C287:H1754,6,FALSE)</f>
        <v>#N/A</v>
      </c>
      <c r="P291" s="106" t="e">
        <f>IF(AND(O291="false",(ISNUMBER(MATCH(G291,'ECHA biocidal AS'!C:C,0)))),TRUE,FALSE)</f>
        <v>#N/A</v>
      </c>
      <c r="R291" s="106" t="b">
        <f>IF(ISNUMBER(MATCH(G291,'ECHA candidate SVHC'!D:D,0)),TRUE,FALSE)</f>
        <v>0</v>
      </c>
      <c r="T291" s="106" t="b">
        <f>IF(ISNUMBER(MATCH(G291,'EQS WFD'!D:D,0)),TRUE,FALSE)</f>
        <v>0</v>
      </c>
      <c r="U291" s="106" t="b">
        <f>IF(ISNUMBER(MATCH(G291,'ECHA POP'!D:D,0)),TRUE,FALSE)</f>
        <v>0</v>
      </c>
    </row>
    <row r="292" spans="4:21" ht="15" hidden="1" x14ac:dyDescent="0.15">
      <c r="D292" s="170"/>
      <c r="E292" s="163" t="s">
        <v>600</v>
      </c>
      <c r="F292" s="163" t="s">
        <v>600</v>
      </c>
      <c r="G292" s="163" t="s">
        <v>601</v>
      </c>
      <c r="H292" s="163" t="s">
        <v>602</v>
      </c>
      <c r="M292" s="126" t="str">
        <f t="shared" si="11"/>
        <v>Not Found</v>
      </c>
      <c r="N292" s="97" t="b">
        <f t="shared" si="12"/>
        <v>0</v>
      </c>
      <c r="O292" s="97" t="e">
        <f>VLOOKUP(G292,'ECHA biocidal AS'!C288:H1755,6,FALSE)</f>
        <v>#N/A</v>
      </c>
      <c r="P292" s="106" t="e">
        <f>IF(AND(O292="false",(ISNUMBER(MATCH(G292,'ECHA biocidal AS'!C:C,0)))),TRUE,FALSE)</f>
        <v>#N/A</v>
      </c>
      <c r="R292" s="106" t="b">
        <f>IF(ISNUMBER(MATCH(G292,'ECHA candidate SVHC'!D:D,0)),TRUE,FALSE)</f>
        <v>0</v>
      </c>
      <c r="T292" s="106" t="b">
        <f>IF(ISNUMBER(MATCH(G292,'EQS WFD'!D:D,0)),TRUE,FALSE)</f>
        <v>0</v>
      </c>
      <c r="U292" s="106" t="b">
        <f>IF(ISNUMBER(MATCH(G292,'ECHA POP'!D:D,0)),TRUE,FALSE)</f>
        <v>0</v>
      </c>
    </row>
    <row r="293" spans="4:21" ht="15" hidden="1" x14ac:dyDescent="0.15">
      <c r="D293" s="170"/>
      <c r="E293" s="163" t="s">
        <v>603</v>
      </c>
      <c r="F293" s="163" t="s">
        <v>603</v>
      </c>
      <c r="G293" s="163" t="s">
        <v>604</v>
      </c>
      <c r="H293" s="163" t="s">
        <v>605</v>
      </c>
      <c r="M293" s="126" t="str">
        <f t="shared" si="11"/>
        <v>Not Found</v>
      </c>
      <c r="N293" s="97" t="b">
        <f t="shared" si="12"/>
        <v>0</v>
      </c>
      <c r="O293" s="97" t="e">
        <f>VLOOKUP(G293,'ECHA biocidal AS'!C289:H1756,6,FALSE)</f>
        <v>#N/A</v>
      </c>
      <c r="P293" s="106" t="e">
        <f>IF(AND(O293="false",(ISNUMBER(MATCH(G293,'ECHA biocidal AS'!C:C,0)))),TRUE,FALSE)</f>
        <v>#N/A</v>
      </c>
      <c r="R293" s="106" t="b">
        <f>IF(ISNUMBER(MATCH(G293,'ECHA candidate SVHC'!D:D,0)),TRUE,FALSE)</f>
        <v>0</v>
      </c>
      <c r="T293" s="106" t="b">
        <f>IF(ISNUMBER(MATCH(G293,'EQS WFD'!D:D,0)),TRUE,FALSE)</f>
        <v>0</v>
      </c>
      <c r="U293" s="106" t="b">
        <f>IF(ISNUMBER(MATCH(G293,'ECHA POP'!D:D,0)),TRUE,FALSE)</f>
        <v>0</v>
      </c>
    </row>
    <row r="294" spans="4:21" ht="15" hidden="1" x14ac:dyDescent="0.15">
      <c r="D294" s="170"/>
      <c r="E294" s="163" t="s">
        <v>606</v>
      </c>
      <c r="F294" s="163" t="s">
        <v>606</v>
      </c>
      <c r="G294" s="163" t="s">
        <v>607</v>
      </c>
      <c r="H294" s="163" t="s">
        <v>608</v>
      </c>
      <c r="M294" s="126" t="str">
        <f t="shared" si="11"/>
        <v>Not Found</v>
      </c>
      <c r="N294" s="97" t="b">
        <f t="shared" si="12"/>
        <v>0</v>
      </c>
      <c r="O294" s="97" t="e">
        <f>VLOOKUP(G294,'ECHA biocidal AS'!C290:H1757,6,FALSE)</f>
        <v>#N/A</v>
      </c>
      <c r="P294" s="106" t="e">
        <f>IF(AND(O294="false",(ISNUMBER(MATCH(G294,'ECHA biocidal AS'!C:C,0)))),TRUE,FALSE)</f>
        <v>#N/A</v>
      </c>
      <c r="R294" s="106" t="b">
        <f>IF(ISNUMBER(MATCH(G294,'ECHA candidate SVHC'!D:D,0)),TRUE,FALSE)</f>
        <v>0</v>
      </c>
      <c r="T294" s="106" t="b">
        <f>IF(ISNUMBER(MATCH(G294,'EQS WFD'!D:D,0)),TRUE,FALSE)</f>
        <v>0</v>
      </c>
      <c r="U294" s="106" t="b">
        <f>IF(ISNUMBER(MATCH(G294,'ECHA POP'!D:D,0)),TRUE,FALSE)</f>
        <v>0</v>
      </c>
    </row>
    <row r="295" spans="4:21" ht="15" hidden="1" x14ac:dyDescent="0.15">
      <c r="D295" s="170"/>
      <c r="E295" s="163" t="s">
        <v>557</v>
      </c>
      <c r="F295" s="163" t="s">
        <v>557</v>
      </c>
      <c r="G295" s="163" t="s">
        <v>488</v>
      </c>
      <c r="H295" s="163" t="s">
        <v>489</v>
      </c>
      <c r="M295" s="126" t="str">
        <f t="shared" si="11"/>
        <v>Not Found</v>
      </c>
      <c r="N295" s="97" t="b">
        <f t="shared" si="12"/>
        <v>0</v>
      </c>
      <c r="O295" s="97" t="e">
        <f>VLOOKUP(G295,'ECHA biocidal AS'!C291:H1758,6,FALSE)</f>
        <v>#N/A</v>
      </c>
      <c r="P295" s="106" t="e">
        <f>IF(AND(O295="false",(ISNUMBER(MATCH(G295,'ECHA biocidal AS'!C:C,0)))),TRUE,FALSE)</f>
        <v>#N/A</v>
      </c>
      <c r="R295" s="106" t="b">
        <f>IF(ISNUMBER(MATCH(G295,'ECHA candidate SVHC'!D:D,0)),TRUE,FALSE)</f>
        <v>0</v>
      </c>
      <c r="T295" s="106" t="b">
        <f>IF(ISNUMBER(MATCH(G295,'EQS WFD'!D:D,0)),TRUE,FALSE)</f>
        <v>0</v>
      </c>
      <c r="U295" s="106" t="b">
        <f>IF(ISNUMBER(MATCH(G295,'ECHA POP'!D:D,0)),TRUE,FALSE)</f>
        <v>0</v>
      </c>
    </row>
  </sheetData>
  <autoFilter ref="B6:AK295" xr:uid="{7609E955-FBEC-A147-BE2A-E78C7DCF1D3A}">
    <filterColumn colId="11">
      <filters>
        <filter val="TRUE"/>
      </filters>
    </filterColumn>
  </autoFilter>
  <mergeCells count="7">
    <mergeCell ref="B34:B36"/>
    <mergeCell ref="Y2:AD2"/>
    <mergeCell ref="AE2:AJ2"/>
    <mergeCell ref="AC3:AD3"/>
    <mergeCell ref="AC4:AD4"/>
    <mergeCell ref="AC5:AD5"/>
    <mergeCell ref="B24:B33"/>
  </mergeCells>
  <conditionalFormatting sqref="M6:W1048576">
    <cfRule type="cellIs" dxfId="7" priority="1" stopIfTrue="1" operator="equal">
      <formula>TRUE</formula>
    </cfRule>
  </conditionalFormatting>
  <conditionalFormatting sqref="T7:X7 V8:X42 T8:U295">
    <cfRule type="cellIs" dxfId="6" priority="2" operator="equal">
      <formula>TRUE</formula>
    </cfRule>
    <cfRule type="containsText" dxfId="5" priority="3" operator="containsText" text="&quot;TRUE&quot;">
      <formula>NOT(ISERROR(SEARCH("""TRUE""",T7)))</formula>
    </cfRule>
  </conditionalFormatting>
  <conditionalFormatting sqref="Y25:AJ36 AK34">
    <cfRule type="cellIs" dxfId="4" priority="7" operator="equal">
      <formula>"n/a"</formula>
    </cfRule>
  </conditionalFormatting>
  <conditionalFormatting sqref="Y24:AK24">
    <cfRule type="cellIs" dxfId="3" priority="6" operator="equal">
      <formula>"n/a"</formula>
    </cfRule>
  </conditionalFormatting>
  <conditionalFormatting sqref="Y24:AK36">
    <cfRule type="cellIs" dxfId="2" priority="8" operator="equal">
      <formula>"no"</formula>
    </cfRule>
  </conditionalFormatting>
  <conditionalFormatting sqref="AK26:AK30">
    <cfRule type="cellIs" dxfId="1" priority="5" operator="equal">
      <formula>"n/a"</formula>
    </cfRule>
  </conditionalFormatting>
  <conditionalFormatting sqref="AK36">
    <cfRule type="cellIs" dxfId="0" priority="4" operator="equal">
      <formula>"n/a"</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971A-7D54-C846-A0E2-EDEC3E05D8AA}">
  <dimension ref="A1:E85"/>
  <sheetViews>
    <sheetView workbookViewId="0">
      <selection activeCell="C5" sqref="C5"/>
    </sheetView>
  </sheetViews>
  <sheetFormatPr baseColWidth="10" defaultColWidth="10.6640625" defaultRowHeight="13" x14ac:dyDescent="0.15"/>
  <cols>
    <col min="1" max="1" width="0.1640625" style="10" customWidth="1"/>
    <col min="2" max="2" width="70.6640625" style="10" customWidth="1"/>
    <col min="3" max="3" width="26.5" style="12" customWidth="1"/>
    <col min="4" max="5" width="21.33203125" style="12" hidden="1" customWidth="1"/>
    <col min="6" max="6" width="10.6640625" style="11" customWidth="1"/>
    <col min="7" max="16384" width="10.6640625" style="11"/>
  </cols>
  <sheetData>
    <row r="1" spans="1:5" s="9" customFormat="1" ht="43.5" customHeight="1" x14ac:dyDescent="0.15">
      <c r="A1" s="6"/>
      <c r="B1" s="7" t="s">
        <v>609</v>
      </c>
      <c r="C1" s="8" t="s">
        <v>49</v>
      </c>
      <c r="D1" s="8" t="s">
        <v>610</v>
      </c>
      <c r="E1" s="8" t="s">
        <v>611</v>
      </c>
    </row>
    <row r="2" spans="1:5" ht="12.75" customHeight="1" x14ac:dyDescent="0.15">
      <c r="A2" s="10" t="e">
        <f>CONCATENATE(#REF!," ",B2," ","(",C2,")")</f>
        <v>#REF!</v>
      </c>
      <c r="B2" s="11" t="s">
        <v>612</v>
      </c>
      <c r="C2" s="11" t="s">
        <v>613</v>
      </c>
      <c r="D2" s="12" t="e">
        <f>IF(#REF!="","25",25/#REF!)</f>
        <v>#REF!</v>
      </c>
      <c r="E2" s="12" t="e">
        <f>IF(#REF!="","25",25/#REF!)</f>
        <v>#REF!</v>
      </c>
    </row>
    <row r="3" spans="1:5" x14ac:dyDescent="0.15">
      <c r="B3" s="13" t="s">
        <v>614</v>
      </c>
      <c r="C3" s="11" t="s">
        <v>615</v>
      </c>
      <c r="D3" s="11"/>
      <c r="E3" s="11"/>
    </row>
    <row r="4" spans="1:5" ht="13.5" customHeight="1" x14ac:dyDescent="0.15">
      <c r="B4" s="10" t="s">
        <v>616</v>
      </c>
      <c r="C4" s="14" t="s">
        <v>617</v>
      </c>
      <c r="D4" s="12" t="e">
        <f>IF(#REF!="","25",25/#REF!)</f>
        <v>#REF!</v>
      </c>
      <c r="E4" s="12" t="e">
        <f>IF(#REF!="","25",25/#REF!)</f>
        <v>#REF!</v>
      </c>
    </row>
    <row r="5" spans="1:5" ht="28" x14ac:dyDescent="0.15">
      <c r="B5" s="6" t="s">
        <v>618</v>
      </c>
      <c r="C5" s="12" t="s">
        <v>619</v>
      </c>
      <c r="D5" s="11"/>
      <c r="E5" s="11"/>
    </row>
    <row r="6" spans="1:5" x14ac:dyDescent="0.15">
      <c r="B6" s="11" t="s">
        <v>620</v>
      </c>
      <c r="C6" s="11" t="s">
        <v>621</v>
      </c>
      <c r="D6" s="12" t="e">
        <f>IF(#REF!="","25",25/#REF!)</f>
        <v>#REF!</v>
      </c>
      <c r="E6" s="12" t="e">
        <f>IF(#REF!="","25",25/#REF!)</f>
        <v>#REF!</v>
      </c>
    </row>
    <row r="7" spans="1:5" x14ac:dyDescent="0.15">
      <c r="B7" s="11" t="s">
        <v>622</v>
      </c>
      <c r="C7" s="12" t="s">
        <v>623</v>
      </c>
      <c r="D7" s="12" t="e">
        <f>IF(#REF!="","25",25/#REF!)</f>
        <v>#REF!</v>
      </c>
      <c r="E7" s="12" t="e">
        <f>IF(#REF!="","25",25/#REF!)</f>
        <v>#REF!</v>
      </c>
    </row>
    <row r="8" spans="1:5" x14ac:dyDescent="0.15">
      <c r="B8" s="10" t="s">
        <v>624</v>
      </c>
      <c r="C8" s="12" t="s">
        <v>625</v>
      </c>
      <c r="D8" s="11"/>
      <c r="E8" s="11"/>
    </row>
    <row r="9" spans="1:5" ht="13.5" customHeight="1" x14ac:dyDescent="0.15">
      <c r="B9" s="11" t="s">
        <v>626</v>
      </c>
      <c r="C9" s="11" t="s">
        <v>627</v>
      </c>
      <c r="D9" s="12" t="e">
        <f>IF(#REF!="","25",25/#REF!)</f>
        <v>#REF!</v>
      </c>
      <c r="E9" s="12" t="e">
        <f>IF(#REF!="","25",25/#REF!)</f>
        <v>#REF!</v>
      </c>
    </row>
    <row r="10" spans="1:5" ht="13.5" customHeight="1" x14ac:dyDescent="0.15">
      <c r="B10" s="11" t="s">
        <v>628</v>
      </c>
      <c r="C10" s="11" t="s">
        <v>629</v>
      </c>
      <c r="D10" s="12" t="e">
        <f>IF(#REF!="","25",25/#REF!)</f>
        <v>#REF!</v>
      </c>
      <c r="E10" s="12" t="e">
        <f>IF(#REF!="","25",25/#REF!)</f>
        <v>#REF!</v>
      </c>
    </row>
    <row r="11" spans="1:5" ht="14" x14ac:dyDescent="0.15">
      <c r="B11" s="9" t="s">
        <v>630</v>
      </c>
      <c r="C11" s="11" t="s">
        <v>631</v>
      </c>
      <c r="D11" s="11"/>
      <c r="E11" s="11"/>
    </row>
    <row r="12" spans="1:5" x14ac:dyDescent="0.15">
      <c r="A12" s="10" t="e">
        <f>CONCATENATE(#REF!," ",B12," ","(",C12,")")</f>
        <v>#REF!</v>
      </c>
      <c r="B12" s="11" t="s">
        <v>632</v>
      </c>
      <c r="C12" s="11" t="s">
        <v>633</v>
      </c>
      <c r="D12" s="12" t="e">
        <f>IF(#REF!="","25",25/#REF!)</f>
        <v>#REF!</v>
      </c>
      <c r="E12" s="12" t="e">
        <f>IF(#REF!="","25",25/#REF!)</f>
        <v>#REF!</v>
      </c>
    </row>
    <row r="13" spans="1:5" x14ac:dyDescent="0.15">
      <c r="A13" s="10" t="e">
        <f>CONCATENATE(#REF!," ",B13," ","(",C13,")")</f>
        <v>#REF!</v>
      </c>
      <c r="B13" s="11" t="s">
        <v>634</v>
      </c>
      <c r="C13" s="11" t="s">
        <v>635</v>
      </c>
      <c r="D13" s="12" t="e">
        <f>IF(#REF!="","25",25/#REF!)</f>
        <v>#REF!</v>
      </c>
      <c r="E13" s="12" t="e">
        <f>IF(#REF!="","25",25/#REF!)</f>
        <v>#REF!</v>
      </c>
    </row>
    <row r="14" spans="1:5" ht="56" x14ac:dyDescent="0.15">
      <c r="B14" s="9" t="s">
        <v>636</v>
      </c>
      <c r="C14" s="11" t="s">
        <v>260</v>
      </c>
      <c r="D14" s="12" t="e">
        <f>IF(#REF!="","25",25/#REF!)</f>
        <v>#REF!</v>
      </c>
      <c r="E14" s="12" t="e">
        <f>IF(#REF!="","25",25/#REF!)</f>
        <v>#REF!</v>
      </c>
    </row>
    <row r="15" spans="1:5" x14ac:dyDescent="0.15">
      <c r="A15" s="10" t="e">
        <f>CONCATENATE(#REF!," ",B15," ","(",C15,")")</f>
        <v>#REF!</v>
      </c>
      <c r="B15" s="10" t="s">
        <v>637</v>
      </c>
      <c r="C15" s="15" t="s">
        <v>638</v>
      </c>
      <c r="D15" s="12" t="e">
        <f>IF(#REF!="","25",25/#REF!)</f>
        <v>#REF!</v>
      </c>
      <c r="E15" s="12" t="e">
        <f>IF(#REF!="","25",25/#REF!)</f>
        <v>#REF!</v>
      </c>
    </row>
    <row r="16" spans="1:5" x14ac:dyDescent="0.15">
      <c r="B16" s="10" t="s">
        <v>639</v>
      </c>
      <c r="C16" s="12" t="s">
        <v>640</v>
      </c>
      <c r="D16" s="11"/>
      <c r="E16" s="11"/>
    </row>
    <row r="17" spans="1:5" x14ac:dyDescent="0.15">
      <c r="A17" s="11"/>
      <c r="B17" s="11" t="s">
        <v>641</v>
      </c>
      <c r="C17" s="11" t="s">
        <v>642</v>
      </c>
      <c r="D17" s="11"/>
      <c r="E17" s="11"/>
    </row>
    <row r="18" spans="1:5" x14ac:dyDescent="0.15">
      <c r="B18" s="10" t="s">
        <v>643</v>
      </c>
      <c r="C18" s="12" t="s">
        <v>644</v>
      </c>
      <c r="D18" s="11"/>
      <c r="E18" s="11"/>
    </row>
    <row r="19" spans="1:5" x14ac:dyDescent="0.15">
      <c r="B19" s="11" t="s">
        <v>645</v>
      </c>
      <c r="C19" s="11" t="s">
        <v>646</v>
      </c>
      <c r="D19" s="12" t="e">
        <f>IF(#REF!="","25",25/#REF!)</f>
        <v>#REF!</v>
      </c>
      <c r="E19" s="12" t="e">
        <f>IF(#REF!="","25",25/#REF!)</f>
        <v>#REF!</v>
      </c>
    </row>
    <row r="20" spans="1:5" x14ac:dyDescent="0.15">
      <c r="B20" s="11" t="s">
        <v>647</v>
      </c>
      <c r="C20" s="11" t="s">
        <v>648</v>
      </c>
    </row>
    <row r="21" spans="1:5" ht="16" x14ac:dyDescent="0.2">
      <c r="B21" s="16" t="s">
        <v>649</v>
      </c>
      <c r="C21" s="13" t="s">
        <v>650</v>
      </c>
      <c r="D21" s="11"/>
      <c r="E21" s="11"/>
    </row>
    <row r="22" spans="1:5" x14ac:dyDescent="0.15">
      <c r="B22" s="11" t="s">
        <v>651</v>
      </c>
      <c r="C22" s="11" t="s">
        <v>328</v>
      </c>
    </row>
    <row r="23" spans="1:5" x14ac:dyDescent="0.15">
      <c r="B23" s="10" t="s">
        <v>652</v>
      </c>
      <c r="C23" s="12" t="s">
        <v>653</v>
      </c>
    </row>
    <row r="24" spans="1:5" x14ac:dyDescent="0.15">
      <c r="B24" s="13" t="s">
        <v>654</v>
      </c>
      <c r="C24" s="11" t="s">
        <v>655</v>
      </c>
      <c r="D24" s="11"/>
      <c r="E24" s="11"/>
    </row>
    <row r="25" spans="1:5" x14ac:dyDescent="0.15">
      <c r="B25" s="11" t="s">
        <v>656</v>
      </c>
      <c r="C25" s="11" t="s">
        <v>657</v>
      </c>
      <c r="D25" s="12" t="e">
        <f>IF(#REF!="","25",25/#REF!)</f>
        <v>#REF!</v>
      </c>
      <c r="E25" s="12" t="e">
        <f>IF(#REF!="","25",25/#REF!)</f>
        <v>#REF!</v>
      </c>
    </row>
    <row r="26" spans="1:5" x14ac:dyDescent="0.15">
      <c r="B26" s="10" t="s">
        <v>658</v>
      </c>
      <c r="C26" s="12" t="s">
        <v>659</v>
      </c>
    </row>
    <row r="27" spans="1:5" ht="16" x14ac:dyDescent="0.2">
      <c r="B27" s="16" t="s">
        <v>660</v>
      </c>
      <c r="C27" s="13" t="s">
        <v>661</v>
      </c>
      <c r="D27" s="12" t="e">
        <f>IF(#REF!="","25",25/#REF!)</f>
        <v>#REF!</v>
      </c>
      <c r="E27" s="12" t="e">
        <f>IF(#REF!="","25",25/#REF!)</f>
        <v>#REF!</v>
      </c>
    </row>
    <row r="28" spans="1:5" x14ac:dyDescent="0.15">
      <c r="A28" s="11"/>
      <c r="B28" s="11" t="s">
        <v>662</v>
      </c>
      <c r="C28" s="11" t="s">
        <v>663</v>
      </c>
      <c r="D28" s="12" t="e">
        <f>IF(#REF!="","25",25/#REF!)</f>
        <v>#REF!</v>
      </c>
      <c r="E28" s="12" t="e">
        <f>IF(#REF!="","25",25/#REF!)</f>
        <v>#REF!</v>
      </c>
    </row>
    <row r="29" spans="1:5" x14ac:dyDescent="0.15">
      <c r="A29" s="11"/>
      <c r="B29" s="10" t="s">
        <v>664</v>
      </c>
      <c r="C29" s="12" t="s">
        <v>665</v>
      </c>
      <c r="D29" s="12" t="e">
        <f>IF(#REF!="","25",25/#REF!)</f>
        <v>#REF!</v>
      </c>
      <c r="E29" s="12" t="e">
        <f>IF(#REF!="","25",25/#REF!)</f>
        <v>#REF!</v>
      </c>
    </row>
    <row r="30" spans="1:5" x14ac:dyDescent="0.15">
      <c r="A30" s="11"/>
      <c r="B30" s="10" t="s">
        <v>666</v>
      </c>
      <c r="C30" s="12" t="s">
        <v>667</v>
      </c>
      <c r="D30" s="11"/>
      <c r="E30" s="11"/>
    </row>
    <row r="31" spans="1:5" x14ac:dyDescent="0.15">
      <c r="A31" s="11"/>
      <c r="B31" s="10" t="s">
        <v>668</v>
      </c>
      <c r="C31" s="12" t="s">
        <v>669</v>
      </c>
      <c r="D31" s="11"/>
      <c r="E31" s="11"/>
    </row>
    <row r="32" spans="1:5" x14ac:dyDescent="0.15">
      <c r="A32" s="11"/>
      <c r="B32" s="11" t="s">
        <v>670</v>
      </c>
      <c r="C32" s="11" t="s">
        <v>671</v>
      </c>
      <c r="D32" s="12" t="e">
        <f>IF(#REF!="","25",25/#REF!)</f>
        <v>#REF!</v>
      </c>
      <c r="E32" s="12" t="e">
        <f>IF(#REF!="","25",25/#REF!)</f>
        <v>#REF!</v>
      </c>
    </row>
    <row r="33" spans="1:5" x14ac:dyDescent="0.15">
      <c r="A33" s="11"/>
      <c r="B33" s="11" t="s">
        <v>672</v>
      </c>
      <c r="C33" s="11" t="s">
        <v>673</v>
      </c>
      <c r="D33" s="12" t="e">
        <f>IF(#REF!="","25",25/#REF!)</f>
        <v>#REF!</v>
      </c>
      <c r="E33" s="12" t="e">
        <f>IF(#REF!="","25",25/#REF!)</f>
        <v>#REF!</v>
      </c>
    </row>
    <row r="34" spans="1:5" x14ac:dyDescent="0.15">
      <c r="A34" s="11"/>
      <c r="B34" s="11" t="s">
        <v>674</v>
      </c>
      <c r="C34" s="11" t="s">
        <v>675</v>
      </c>
      <c r="D34" s="12" t="e">
        <f>IF(#REF!="","25",25/#REF!)</f>
        <v>#REF!</v>
      </c>
      <c r="E34" s="12" t="e">
        <f>IF(#REF!="","25",25/#REF!)</f>
        <v>#REF!</v>
      </c>
    </row>
    <row r="35" spans="1:5" ht="12.75" customHeight="1" x14ac:dyDescent="0.15">
      <c r="A35" s="11"/>
      <c r="B35" s="13" t="s">
        <v>676</v>
      </c>
      <c r="C35" s="11" t="s">
        <v>677</v>
      </c>
      <c r="D35" s="11"/>
      <c r="E35" s="11"/>
    </row>
    <row r="36" spans="1:5" ht="16" x14ac:dyDescent="0.2">
      <c r="A36" s="11"/>
      <c r="B36" s="16" t="s">
        <v>678</v>
      </c>
      <c r="C36" s="13" t="s">
        <v>679</v>
      </c>
      <c r="D36" s="12" t="e">
        <f>IF(#REF!="","25",25/#REF!)</f>
        <v>#REF!</v>
      </c>
      <c r="E36" s="12" t="e">
        <f>IF(#REF!="","25",25/#REF!)</f>
        <v>#REF!</v>
      </c>
    </row>
    <row r="37" spans="1:5" x14ac:dyDescent="0.15">
      <c r="A37" s="11"/>
      <c r="B37" s="10" t="s">
        <v>680</v>
      </c>
      <c r="C37" s="12" t="s">
        <v>448</v>
      </c>
      <c r="D37" s="12" t="e">
        <f>IF(#REF!="","25",25/#REF!)</f>
        <v>#REF!</v>
      </c>
      <c r="E37" s="12" t="e">
        <f>IF(#REF!="","25",25/#REF!)</f>
        <v>#REF!</v>
      </c>
    </row>
    <row r="38" spans="1:5" x14ac:dyDescent="0.15">
      <c r="A38" s="11"/>
      <c r="B38" s="13" t="s">
        <v>681</v>
      </c>
      <c r="C38" s="11" t="s">
        <v>682</v>
      </c>
      <c r="D38" s="11"/>
      <c r="E38" s="11"/>
    </row>
    <row r="39" spans="1:5" x14ac:dyDescent="0.15">
      <c r="A39" s="11"/>
      <c r="B39" s="10" t="s">
        <v>683</v>
      </c>
      <c r="C39" s="12" t="s">
        <v>684</v>
      </c>
      <c r="D39" s="11"/>
      <c r="E39" s="11"/>
    </row>
    <row r="40" spans="1:5" x14ac:dyDescent="0.15">
      <c r="A40" s="11"/>
      <c r="B40" s="13" t="s">
        <v>685</v>
      </c>
      <c r="C40" s="11" t="s">
        <v>686</v>
      </c>
      <c r="D40" s="12" t="e">
        <f>IF(#REF!="","25",25/#REF!)</f>
        <v>#REF!</v>
      </c>
      <c r="E40" s="12" t="e">
        <f>IF(#REF!="","25",25/#REF!)</f>
        <v>#REF!</v>
      </c>
    </row>
    <row r="41" spans="1:5" x14ac:dyDescent="0.15">
      <c r="A41" s="11"/>
      <c r="B41" s="10" t="s">
        <v>687</v>
      </c>
      <c r="C41" s="12" t="s">
        <v>688</v>
      </c>
      <c r="D41" s="12" t="e">
        <f>IF(#REF!="","25",25/#REF!)</f>
        <v>#REF!</v>
      </c>
      <c r="E41" s="12" t="e">
        <f>IF(#REF!="","25",25/#REF!)</f>
        <v>#REF!</v>
      </c>
    </row>
    <row r="42" spans="1:5" x14ac:dyDescent="0.15">
      <c r="A42" s="11"/>
      <c r="B42" s="10" t="s">
        <v>689</v>
      </c>
      <c r="C42" s="12" t="s">
        <v>690</v>
      </c>
      <c r="D42" s="11"/>
      <c r="E42" s="11"/>
    </row>
    <row r="43" spans="1:5" x14ac:dyDescent="0.15">
      <c r="A43" s="11"/>
      <c r="B43" s="11" t="s">
        <v>691</v>
      </c>
      <c r="C43" s="11" t="s">
        <v>692</v>
      </c>
      <c r="D43" s="11"/>
      <c r="E43" s="11"/>
    </row>
    <row r="44" spans="1:5" x14ac:dyDescent="0.15">
      <c r="A44" s="11"/>
      <c r="B44" s="10" t="s">
        <v>693</v>
      </c>
      <c r="C44" s="11" t="s">
        <v>694</v>
      </c>
      <c r="D44" s="11"/>
      <c r="E44" s="11"/>
    </row>
    <row r="45" spans="1:5" x14ac:dyDescent="0.15">
      <c r="A45" s="11"/>
      <c r="B45" s="11" t="s">
        <v>695</v>
      </c>
      <c r="C45" s="11" t="s">
        <v>696</v>
      </c>
      <c r="D45" s="11"/>
      <c r="E45" s="11"/>
    </row>
    <row r="46" spans="1:5" ht="16" x14ac:dyDescent="0.2">
      <c r="A46" s="11"/>
      <c r="B46" s="16" t="s">
        <v>697</v>
      </c>
      <c r="C46" s="13" t="s">
        <v>698</v>
      </c>
      <c r="D46" s="11"/>
      <c r="E46" s="11"/>
    </row>
    <row r="47" spans="1:5" ht="12.75" customHeight="1" x14ac:dyDescent="0.15">
      <c r="A47" s="11"/>
      <c r="B47" s="11" t="s">
        <v>699</v>
      </c>
      <c r="C47" s="11" t="s">
        <v>700</v>
      </c>
      <c r="D47" s="12" t="e">
        <f>IF(#REF!="","25",25/#REF!)</f>
        <v>#REF!</v>
      </c>
      <c r="E47" s="12" t="e">
        <f>IF(#REF!="","25",25/#REF!)</f>
        <v>#REF!</v>
      </c>
    </row>
    <row r="48" spans="1:5" x14ac:dyDescent="0.15">
      <c r="A48" s="11"/>
      <c r="B48" s="11" t="s">
        <v>701</v>
      </c>
      <c r="C48" s="11" t="s">
        <v>702</v>
      </c>
      <c r="D48" s="11"/>
      <c r="E48" s="11"/>
    </row>
    <row r="49" spans="1:5" x14ac:dyDescent="0.15">
      <c r="A49" s="11"/>
      <c r="B49" s="10" t="s">
        <v>703</v>
      </c>
      <c r="C49" s="12" t="s">
        <v>704</v>
      </c>
    </row>
    <row r="50" spans="1:5" x14ac:dyDescent="0.15">
      <c r="A50" s="11"/>
      <c r="B50" s="13" t="s">
        <v>705</v>
      </c>
      <c r="C50" s="13" t="s">
        <v>706</v>
      </c>
      <c r="D50" s="12" t="e">
        <f>IF(#REF!="","25",25/#REF!)</f>
        <v>#REF!</v>
      </c>
      <c r="E50" s="12" t="e">
        <f>IF(#REF!="","25",25/#REF!)</f>
        <v>#REF!</v>
      </c>
    </row>
    <row r="51" spans="1:5" x14ac:dyDescent="0.15">
      <c r="A51" s="11"/>
      <c r="B51" s="11" t="s">
        <v>707</v>
      </c>
      <c r="C51" s="11"/>
      <c r="D51" s="12" t="e">
        <f>IF(#REF!="","25",25/#REF!)</f>
        <v>#REF!</v>
      </c>
      <c r="E51" s="12" t="e">
        <f>IF(#REF!="","25",25/#REF!)</f>
        <v>#REF!</v>
      </c>
    </row>
    <row r="52" spans="1:5" x14ac:dyDescent="0.15">
      <c r="A52" s="11"/>
      <c r="B52" s="11" t="s">
        <v>708</v>
      </c>
      <c r="C52" s="11" t="s">
        <v>709</v>
      </c>
      <c r="D52" s="12" t="e">
        <f>IF(#REF!="","25",25/#REF!)</f>
        <v>#REF!</v>
      </c>
      <c r="E52" s="12" t="e">
        <f>IF(#REF!="","25",25/#REF!)</f>
        <v>#REF!</v>
      </c>
    </row>
    <row r="53" spans="1:5" ht="16" x14ac:dyDescent="0.2">
      <c r="A53" s="11"/>
      <c r="B53" s="16" t="s">
        <v>710</v>
      </c>
      <c r="C53" s="13" t="s">
        <v>711</v>
      </c>
      <c r="D53" s="12" t="e">
        <f>IF(#REF!="","25",25/#REF!)</f>
        <v>#REF!</v>
      </c>
      <c r="E53" s="12" t="e">
        <f>IF(#REF!="","25",25/#REF!)</f>
        <v>#REF!</v>
      </c>
    </row>
    <row r="54" spans="1:5" x14ac:dyDescent="0.15">
      <c r="A54" s="11"/>
      <c r="B54" s="11" t="s">
        <v>712</v>
      </c>
      <c r="C54" s="11" t="s">
        <v>713</v>
      </c>
      <c r="D54" s="12" t="e">
        <f>IF(#REF!="","25",25/#REF!)</f>
        <v>#REF!</v>
      </c>
      <c r="E54" s="12" t="e">
        <f>IF(#REF!="","25",25/#REF!)</f>
        <v>#REF!</v>
      </c>
    </row>
    <row r="55" spans="1:5" x14ac:dyDescent="0.15">
      <c r="A55" s="11"/>
      <c r="B55" s="10" t="s">
        <v>714</v>
      </c>
      <c r="C55" s="12" t="s">
        <v>715</v>
      </c>
      <c r="D55" s="11"/>
      <c r="E55" s="11"/>
    </row>
    <row r="56" spans="1:5" x14ac:dyDescent="0.15">
      <c r="A56" s="11"/>
      <c r="B56" s="10" t="s">
        <v>716</v>
      </c>
      <c r="C56" s="12" t="s">
        <v>717</v>
      </c>
      <c r="D56" s="12" t="e">
        <f>IF(#REF!="","25",25/#REF!)</f>
        <v>#REF!</v>
      </c>
      <c r="E56" s="12" t="e">
        <f>IF(#REF!="","25",25/#REF!)</f>
        <v>#REF!</v>
      </c>
    </row>
    <row r="57" spans="1:5" x14ac:dyDescent="0.15">
      <c r="A57" s="11"/>
      <c r="B57" s="11" t="s">
        <v>718</v>
      </c>
      <c r="C57" s="11" t="s">
        <v>719</v>
      </c>
      <c r="D57" s="11"/>
      <c r="E57" s="11"/>
    </row>
    <row r="58" spans="1:5" x14ac:dyDescent="0.15">
      <c r="B58" s="11" t="s">
        <v>720</v>
      </c>
      <c r="C58" s="11" t="s">
        <v>721</v>
      </c>
      <c r="D58" s="11"/>
      <c r="E58" s="11"/>
    </row>
    <row r="59" spans="1:5" ht="16" x14ac:dyDescent="0.2">
      <c r="B59" s="16" t="s">
        <v>722</v>
      </c>
      <c r="C59" s="13" t="s">
        <v>723</v>
      </c>
      <c r="D59" s="11"/>
      <c r="E59" s="11"/>
    </row>
    <row r="60" spans="1:5" x14ac:dyDescent="0.15">
      <c r="B60" s="10" t="s">
        <v>724</v>
      </c>
      <c r="C60" s="12" t="s">
        <v>378</v>
      </c>
      <c r="D60" s="11"/>
      <c r="E60" s="11"/>
    </row>
    <row r="61" spans="1:5" x14ac:dyDescent="0.15">
      <c r="B61" s="11" t="s">
        <v>725</v>
      </c>
      <c r="C61" s="11" t="s">
        <v>726</v>
      </c>
      <c r="D61" s="11"/>
      <c r="E61" s="11"/>
    </row>
    <row r="62" spans="1:5" x14ac:dyDescent="0.15">
      <c r="B62" s="11" t="s">
        <v>727</v>
      </c>
      <c r="C62" s="11" t="s">
        <v>728</v>
      </c>
      <c r="D62" s="11"/>
      <c r="E62" s="11"/>
    </row>
    <row r="63" spans="1:5" x14ac:dyDescent="0.15">
      <c r="B63" s="11" t="s">
        <v>729</v>
      </c>
      <c r="C63" s="11" t="s">
        <v>730</v>
      </c>
    </row>
    <row r="64" spans="1:5" x14ac:dyDescent="0.15">
      <c r="B64" s="11" t="s">
        <v>731</v>
      </c>
      <c r="C64" s="11" t="s">
        <v>185</v>
      </c>
      <c r="D64" s="11"/>
      <c r="E64" s="11"/>
    </row>
    <row r="65" spans="2:3" x14ac:dyDescent="0.15">
      <c r="B65" s="11" t="s">
        <v>732</v>
      </c>
      <c r="C65" s="11" t="s">
        <v>582</v>
      </c>
    </row>
    <row r="66" spans="2:3" x14ac:dyDescent="0.15">
      <c r="B66" s="11" t="s">
        <v>733</v>
      </c>
      <c r="C66" s="11" t="s">
        <v>601</v>
      </c>
    </row>
    <row r="67" spans="2:3" ht="17" x14ac:dyDescent="0.2">
      <c r="B67" s="17" t="s">
        <v>734</v>
      </c>
      <c r="C67" s="13" t="s">
        <v>735</v>
      </c>
    </row>
    <row r="68" spans="2:3" x14ac:dyDescent="0.15">
      <c r="B68" s="11" t="s">
        <v>736</v>
      </c>
      <c r="C68" s="11" t="s">
        <v>737</v>
      </c>
    </row>
    <row r="69" spans="2:3" x14ac:dyDescent="0.15">
      <c r="B69" s="10" t="s">
        <v>738</v>
      </c>
      <c r="C69" s="12" t="s">
        <v>739</v>
      </c>
    </row>
    <row r="70" spans="2:3" x14ac:dyDescent="0.15">
      <c r="B70" s="11" t="s">
        <v>740</v>
      </c>
      <c r="C70" s="11" t="s">
        <v>741</v>
      </c>
    </row>
    <row r="71" spans="2:3" x14ac:dyDescent="0.15">
      <c r="B71" s="10" t="s">
        <v>742</v>
      </c>
      <c r="C71" s="12" t="s">
        <v>37</v>
      </c>
    </row>
    <row r="72" spans="2:3" s="11" customFormat="1" x14ac:dyDescent="0.15">
      <c r="B72" s="10" t="s">
        <v>743</v>
      </c>
      <c r="C72" s="18" t="s">
        <v>744</v>
      </c>
    </row>
    <row r="73" spans="2:3" s="11" customFormat="1" x14ac:dyDescent="0.15">
      <c r="B73" s="11" t="s">
        <v>745</v>
      </c>
      <c r="C73" s="11" t="s">
        <v>746</v>
      </c>
    </row>
    <row r="74" spans="2:3" s="11" customFormat="1" ht="34" x14ac:dyDescent="0.2">
      <c r="B74" s="17" t="s">
        <v>747</v>
      </c>
      <c r="C74" s="13" t="s">
        <v>748</v>
      </c>
    </row>
    <row r="75" spans="2:3" s="11" customFormat="1" x14ac:dyDescent="0.15">
      <c r="B75" s="10" t="s">
        <v>749</v>
      </c>
      <c r="C75" s="12" t="s">
        <v>750</v>
      </c>
    </row>
    <row r="76" spans="2:3" s="11" customFormat="1" x14ac:dyDescent="0.15">
      <c r="B76" s="11" t="s">
        <v>751</v>
      </c>
      <c r="C76" s="19" t="s">
        <v>752</v>
      </c>
    </row>
    <row r="77" spans="2:3" s="11" customFormat="1" x14ac:dyDescent="0.15">
      <c r="B77" s="11" t="s">
        <v>753</v>
      </c>
      <c r="C77" s="11" t="s">
        <v>754</v>
      </c>
    </row>
    <row r="78" spans="2:3" s="11" customFormat="1" x14ac:dyDescent="0.15">
      <c r="B78" s="10" t="s">
        <v>755</v>
      </c>
      <c r="C78" s="12" t="s">
        <v>756</v>
      </c>
    </row>
    <row r="79" spans="2:3" s="11" customFormat="1" x14ac:dyDescent="0.15">
      <c r="B79" s="10" t="s">
        <v>757</v>
      </c>
      <c r="C79" s="12" t="s">
        <v>758</v>
      </c>
    </row>
    <row r="80" spans="2:3" s="11" customFormat="1" ht="20.25" customHeight="1" x14ac:dyDescent="0.15">
      <c r="B80" s="11" t="s">
        <v>759</v>
      </c>
      <c r="C80" s="11" t="s">
        <v>202</v>
      </c>
    </row>
    <row r="81" spans="2:3" s="11" customFormat="1" ht="20.25" customHeight="1" x14ac:dyDescent="0.15">
      <c r="B81" s="11" t="s">
        <v>760</v>
      </c>
      <c r="C81" s="20" t="s">
        <v>761</v>
      </c>
    </row>
    <row r="82" spans="2:3" s="11" customFormat="1" ht="20.25" customHeight="1" x14ac:dyDescent="0.15">
      <c r="B82" s="11" t="s">
        <v>762</v>
      </c>
      <c r="C82" s="20" t="s">
        <v>763</v>
      </c>
    </row>
    <row r="83" spans="2:3" s="11" customFormat="1" ht="20.25" customHeight="1" x14ac:dyDescent="0.15">
      <c r="B83" s="10" t="s">
        <v>764</v>
      </c>
      <c r="C83" s="12" t="s">
        <v>765</v>
      </c>
    </row>
    <row r="84" spans="2:3" s="11" customFormat="1" x14ac:dyDescent="0.15">
      <c r="B84" s="11" t="s">
        <v>766</v>
      </c>
      <c r="C84" s="11" t="s">
        <v>767</v>
      </c>
    </row>
    <row r="85" spans="2:3" s="11" customFormat="1" x14ac:dyDescent="0.15">
      <c r="B85" s="11" t="s">
        <v>768</v>
      </c>
      <c r="C85" s="11" t="s">
        <v>769</v>
      </c>
    </row>
  </sheetData>
  <autoFilter ref="B1:E85" xr:uid="{7907BD39-079C-9340-AC2E-C31B22DA5835}"/>
  <pageMargins left="0.75000000000000011" right="0.75000000000000011" top="1" bottom="1" header="0.5" footer="0.5"/>
  <pageSetup paperSize="0" fitToWidth="0" fitToHeight="0" orientation="portrait" horizontalDpi="0" verticalDpi="0"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890B2-6004-5046-8B2F-C2E28253C87A}">
  <sheetPr>
    <tabColor theme="5" tint="0.79998168889431442"/>
  </sheetPr>
  <dimension ref="A1:W944"/>
  <sheetViews>
    <sheetView workbookViewId="0">
      <selection activeCell="B8" sqref="B8"/>
    </sheetView>
  </sheetViews>
  <sheetFormatPr baseColWidth="10" defaultColWidth="8.83203125" defaultRowHeight="14" x14ac:dyDescent="0.15"/>
  <cols>
    <col min="1" max="1" width="36.5" style="21" customWidth="1"/>
    <col min="2" max="2" width="16.6640625" style="21" customWidth="1"/>
    <col min="3" max="3" width="14" style="21" customWidth="1"/>
    <col min="4" max="4" width="8.83203125" style="21"/>
    <col min="5" max="5" width="23.33203125" style="21" customWidth="1"/>
    <col min="6" max="6" width="17.1640625" style="21" customWidth="1"/>
    <col min="7" max="7" width="9.1640625" style="21" customWidth="1"/>
    <col min="8" max="8" width="16.83203125" style="21" customWidth="1"/>
    <col min="9" max="9" width="15.5" style="21" customWidth="1"/>
    <col min="10" max="10" width="14.83203125" style="21" customWidth="1"/>
    <col min="11" max="11" width="15.83203125" style="21" customWidth="1"/>
    <col min="12" max="12" width="12.1640625" style="21" customWidth="1"/>
    <col min="13" max="13" width="18.83203125" style="21" bestFit="1" customWidth="1"/>
    <col min="14" max="14" width="38.6640625" style="21" bestFit="1" customWidth="1"/>
    <col min="15" max="15" width="37" style="21" bestFit="1" customWidth="1"/>
    <col min="16" max="16" width="49.6640625" style="21" bestFit="1" customWidth="1"/>
    <col min="17" max="17" width="63.5" style="21" bestFit="1" customWidth="1"/>
    <col min="18" max="18" width="16.5" style="21" bestFit="1" customWidth="1"/>
    <col min="19" max="19" width="22.5" style="21" bestFit="1" customWidth="1"/>
    <col min="20" max="20" width="95" style="21" bestFit="1" customWidth="1"/>
    <col min="21" max="16384" width="8.83203125" style="21"/>
  </cols>
  <sheetData>
    <row r="1" spans="1:23" customFormat="1" ht="16" x14ac:dyDescent="0.2">
      <c r="A1" s="177" t="s">
        <v>770</v>
      </c>
      <c r="C1" s="142" t="s">
        <v>771</v>
      </c>
      <c r="D1" s="114"/>
      <c r="E1" s="114"/>
      <c r="F1" s="114"/>
      <c r="G1" s="114"/>
    </row>
    <row r="2" spans="1:23" customFormat="1" ht="16" x14ac:dyDescent="0.2">
      <c r="A2" s="177"/>
    </row>
    <row r="3" spans="1:23" x14ac:dyDescent="0.15">
      <c r="A3" s="21" t="s">
        <v>772</v>
      </c>
      <c r="B3" s="21" t="s">
        <v>773</v>
      </c>
      <c r="C3" s="21" t="s">
        <v>774</v>
      </c>
      <c r="D3" s="21" t="s">
        <v>775</v>
      </c>
      <c r="E3" s="21" t="s">
        <v>776</v>
      </c>
      <c r="F3" s="21" t="s">
        <v>777</v>
      </c>
      <c r="G3" s="21" t="s">
        <v>778</v>
      </c>
      <c r="H3" s="21" t="s">
        <v>779</v>
      </c>
      <c r="I3" s="21" t="s">
        <v>780</v>
      </c>
      <c r="J3" s="21" t="s">
        <v>781</v>
      </c>
      <c r="K3" s="21" t="s">
        <v>782</v>
      </c>
      <c r="L3" s="21" t="s">
        <v>783</v>
      </c>
      <c r="M3" s="21" t="s">
        <v>784</v>
      </c>
      <c r="N3" s="21" t="s">
        <v>785</v>
      </c>
      <c r="O3" s="21" t="s">
        <v>786</v>
      </c>
      <c r="P3" s="21" t="s">
        <v>787</v>
      </c>
      <c r="Q3" s="21" t="s">
        <v>788</v>
      </c>
      <c r="R3" s="21" t="s">
        <v>789</v>
      </c>
      <c r="S3" s="21" t="s">
        <v>790</v>
      </c>
      <c r="T3" s="21" t="s">
        <v>791</v>
      </c>
      <c r="U3" s="21" t="s">
        <v>792</v>
      </c>
      <c r="V3" s="21" t="s">
        <v>793</v>
      </c>
      <c r="W3" s="21" t="s">
        <v>794</v>
      </c>
    </row>
    <row r="4" spans="1:23" customFormat="1" ht="16" x14ac:dyDescent="0.2">
      <c r="A4" t="s">
        <v>772</v>
      </c>
      <c r="B4" t="s">
        <v>773</v>
      </c>
      <c r="C4" t="s">
        <v>774</v>
      </c>
      <c r="D4" t="s">
        <v>775</v>
      </c>
      <c r="E4" t="s">
        <v>776</v>
      </c>
      <c r="F4" t="s">
        <v>777</v>
      </c>
      <c r="G4" t="s">
        <v>778</v>
      </c>
      <c r="H4" t="s">
        <v>779</v>
      </c>
      <c r="I4" t="s">
        <v>780</v>
      </c>
      <c r="J4" t="s">
        <v>781</v>
      </c>
      <c r="K4" t="s">
        <v>782</v>
      </c>
      <c r="L4" t="s">
        <v>783</v>
      </c>
      <c r="M4" t="s">
        <v>784</v>
      </c>
      <c r="N4" t="s">
        <v>785</v>
      </c>
      <c r="O4" t="s">
        <v>786</v>
      </c>
      <c r="P4" t="s">
        <v>787</v>
      </c>
      <c r="Q4" t="s">
        <v>788</v>
      </c>
      <c r="R4" t="s">
        <v>789</v>
      </c>
      <c r="S4" t="s">
        <v>790</v>
      </c>
      <c r="T4" t="s">
        <v>791</v>
      </c>
      <c r="U4" t="s">
        <v>792</v>
      </c>
      <c r="V4" t="s">
        <v>793</v>
      </c>
      <c r="W4" t="s">
        <v>794</v>
      </c>
    </row>
    <row r="5" spans="1:23" customFormat="1" ht="16" x14ac:dyDescent="0.2">
      <c r="A5" t="s">
        <v>795</v>
      </c>
      <c r="B5" t="s">
        <v>796</v>
      </c>
      <c r="C5" t="s">
        <v>78</v>
      </c>
      <c r="D5">
        <v>1424</v>
      </c>
      <c r="E5" t="s">
        <v>797</v>
      </c>
      <c r="F5" t="s">
        <v>798</v>
      </c>
      <c r="G5" t="s">
        <v>797</v>
      </c>
      <c r="H5" t="s">
        <v>799</v>
      </c>
      <c r="I5">
        <v>1</v>
      </c>
      <c r="J5" t="s">
        <v>800</v>
      </c>
      <c r="K5" t="s">
        <v>797</v>
      </c>
      <c r="L5" t="s">
        <v>37</v>
      </c>
      <c r="M5" t="s">
        <v>801</v>
      </c>
      <c r="N5" t="s">
        <v>797</v>
      </c>
      <c r="O5" t="s">
        <v>797</v>
      </c>
      <c r="P5" t="s">
        <v>802</v>
      </c>
      <c r="Q5" t="s">
        <v>803</v>
      </c>
      <c r="R5" t="s">
        <v>804</v>
      </c>
      <c r="S5" t="s">
        <v>797</v>
      </c>
      <c r="T5" t="s">
        <v>805</v>
      </c>
      <c r="U5">
        <v>63</v>
      </c>
      <c r="V5" t="s">
        <v>806</v>
      </c>
      <c r="W5" t="s">
        <v>807</v>
      </c>
    </row>
    <row r="6" spans="1:23" customFormat="1" ht="16" x14ac:dyDescent="0.2">
      <c r="A6" t="s">
        <v>808</v>
      </c>
      <c r="B6" t="s">
        <v>809</v>
      </c>
      <c r="C6" t="s">
        <v>82</v>
      </c>
      <c r="D6">
        <v>1299</v>
      </c>
      <c r="E6" t="s">
        <v>810</v>
      </c>
      <c r="F6" t="s">
        <v>799</v>
      </c>
      <c r="G6" t="s">
        <v>798</v>
      </c>
      <c r="H6" t="s">
        <v>798</v>
      </c>
      <c r="I6">
        <v>0</v>
      </c>
      <c r="J6" t="s">
        <v>797</v>
      </c>
      <c r="K6" t="s">
        <v>797</v>
      </c>
      <c r="L6" t="s">
        <v>811</v>
      </c>
      <c r="M6" t="s">
        <v>797</v>
      </c>
      <c r="N6" t="s">
        <v>812</v>
      </c>
      <c r="O6" t="s">
        <v>813</v>
      </c>
      <c r="P6" t="s">
        <v>797</v>
      </c>
      <c r="Q6" t="s">
        <v>797</v>
      </c>
      <c r="R6" t="s">
        <v>37</v>
      </c>
      <c r="S6" t="s">
        <v>814</v>
      </c>
      <c r="T6" t="s">
        <v>815</v>
      </c>
      <c r="U6">
        <v>0</v>
      </c>
      <c r="V6" t="s">
        <v>816</v>
      </c>
      <c r="W6" t="s">
        <v>817</v>
      </c>
    </row>
    <row r="7" spans="1:23" customFormat="1" ht="16" x14ac:dyDescent="0.2">
      <c r="A7" t="s">
        <v>818</v>
      </c>
      <c r="B7" t="s">
        <v>819</v>
      </c>
      <c r="C7" t="s">
        <v>820</v>
      </c>
      <c r="D7">
        <v>1923</v>
      </c>
      <c r="E7" t="s">
        <v>821</v>
      </c>
      <c r="F7" t="s">
        <v>798</v>
      </c>
      <c r="G7" t="s">
        <v>799</v>
      </c>
      <c r="H7" t="s">
        <v>798</v>
      </c>
      <c r="I7">
        <v>0</v>
      </c>
      <c r="J7" t="s">
        <v>822</v>
      </c>
      <c r="K7" t="s">
        <v>823</v>
      </c>
      <c r="L7" t="s">
        <v>824</v>
      </c>
      <c r="M7" t="s">
        <v>801</v>
      </c>
      <c r="N7" t="s">
        <v>797</v>
      </c>
      <c r="O7" t="s">
        <v>797</v>
      </c>
      <c r="P7" t="s">
        <v>825</v>
      </c>
      <c r="Q7" t="s">
        <v>826</v>
      </c>
      <c r="R7" t="s">
        <v>827</v>
      </c>
      <c r="S7" t="s">
        <v>44</v>
      </c>
      <c r="T7" t="s">
        <v>828</v>
      </c>
      <c r="U7">
        <v>1</v>
      </c>
      <c r="V7" t="s">
        <v>829</v>
      </c>
      <c r="W7" t="s">
        <v>830</v>
      </c>
    </row>
    <row r="8" spans="1:23" customFormat="1" ht="16" x14ac:dyDescent="0.2">
      <c r="A8" t="s">
        <v>831</v>
      </c>
      <c r="B8" t="s">
        <v>832</v>
      </c>
      <c r="C8" t="s">
        <v>833</v>
      </c>
      <c r="D8">
        <v>1375</v>
      </c>
      <c r="E8" t="s">
        <v>834</v>
      </c>
      <c r="F8" t="s">
        <v>799</v>
      </c>
      <c r="G8" t="s">
        <v>798</v>
      </c>
      <c r="H8" t="s">
        <v>798</v>
      </c>
      <c r="I8">
        <v>0</v>
      </c>
      <c r="J8" t="s">
        <v>797</v>
      </c>
      <c r="K8" t="s">
        <v>797</v>
      </c>
      <c r="L8" t="s">
        <v>835</v>
      </c>
      <c r="M8" t="s">
        <v>836</v>
      </c>
      <c r="N8" t="s">
        <v>797</v>
      </c>
      <c r="O8" t="s">
        <v>797</v>
      </c>
      <c r="P8" t="s">
        <v>797</v>
      </c>
      <c r="Q8" t="s">
        <v>797</v>
      </c>
      <c r="R8" t="s">
        <v>37</v>
      </c>
      <c r="S8" t="s">
        <v>814</v>
      </c>
      <c r="T8" t="s">
        <v>837</v>
      </c>
      <c r="U8">
        <v>0</v>
      </c>
      <c r="V8" t="s">
        <v>838</v>
      </c>
      <c r="W8" t="s">
        <v>839</v>
      </c>
    </row>
    <row r="9" spans="1:23" customFormat="1" ht="16" x14ac:dyDescent="0.2">
      <c r="A9" t="s">
        <v>840</v>
      </c>
      <c r="B9" t="s">
        <v>841</v>
      </c>
      <c r="C9" t="s">
        <v>80</v>
      </c>
      <c r="D9">
        <v>58</v>
      </c>
      <c r="E9" t="s">
        <v>821</v>
      </c>
      <c r="F9" t="s">
        <v>799</v>
      </c>
      <c r="G9" t="s">
        <v>798</v>
      </c>
      <c r="H9" t="s">
        <v>798</v>
      </c>
      <c r="I9">
        <v>0</v>
      </c>
      <c r="J9" t="s">
        <v>797</v>
      </c>
      <c r="K9" t="s">
        <v>797</v>
      </c>
      <c r="L9" t="s">
        <v>842</v>
      </c>
      <c r="M9" t="s">
        <v>843</v>
      </c>
      <c r="N9" t="s">
        <v>797</v>
      </c>
      <c r="O9" t="s">
        <v>797</v>
      </c>
      <c r="P9" t="s">
        <v>844</v>
      </c>
      <c r="Q9" t="s">
        <v>845</v>
      </c>
      <c r="R9" t="s">
        <v>846</v>
      </c>
      <c r="S9" t="s">
        <v>44</v>
      </c>
      <c r="T9" t="s">
        <v>847</v>
      </c>
      <c r="U9">
        <v>12</v>
      </c>
      <c r="V9" t="s">
        <v>848</v>
      </c>
      <c r="W9" t="s">
        <v>849</v>
      </c>
    </row>
    <row r="10" spans="1:23" customFormat="1" ht="16" x14ac:dyDescent="0.2">
      <c r="A10" t="s">
        <v>850</v>
      </c>
      <c r="B10" t="s">
        <v>841</v>
      </c>
      <c r="C10" t="s">
        <v>80</v>
      </c>
      <c r="D10">
        <v>1433</v>
      </c>
      <c r="E10" t="s">
        <v>797</v>
      </c>
      <c r="F10" t="s">
        <v>798</v>
      </c>
      <c r="G10" t="s">
        <v>797</v>
      </c>
      <c r="H10" t="s">
        <v>799</v>
      </c>
      <c r="I10">
        <v>6</v>
      </c>
      <c r="J10" t="s">
        <v>800</v>
      </c>
      <c r="K10" t="s">
        <v>797</v>
      </c>
      <c r="L10" t="s">
        <v>37</v>
      </c>
      <c r="M10" t="s">
        <v>801</v>
      </c>
      <c r="N10" t="s">
        <v>797</v>
      </c>
      <c r="O10" t="s">
        <v>797</v>
      </c>
      <c r="P10" t="s">
        <v>802</v>
      </c>
      <c r="Q10" t="s">
        <v>803</v>
      </c>
      <c r="R10" t="s">
        <v>851</v>
      </c>
      <c r="S10" t="s">
        <v>797</v>
      </c>
      <c r="T10" t="s">
        <v>852</v>
      </c>
      <c r="U10">
        <v>18</v>
      </c>
      <c r="V10" t="s">
        <v>848</v>
      </c>
      <c r="W10" t="s">
        <v>849</v>
      </c>
    </row>
    <row r="11" spans="1:23" customFormat="1" ht="16" x14ac:dyDescent="0.2">
      <c r="A11" t="s">
        <v>853</v>
      </c>
      <c r="B11" t="s">
        <v>854</v>
      </c>
      <c r="C11" t="s">
        <v>855</v>
      </c>
      <c r="D11">
        <v>1215</v>
      </c>
      <c r="E11" t="s">
        <v>856</v>
      </c>
      <c r="F11" t="s">
        <v>799</v>
      </c>
      <c r="G11" t="s">
        <v>798</v>
      </c>
      <c r="H11" t="s">
        <v>798</v>
      </c>
      <c r="I11">
        <v>0</v>
      </c>
      <c r="J11" t="s">
        <v>797</v>
      </c>
      <c r="K11" t="s">
        <v>797</v>
      </c>
      <c r="L11" t="s">
        <v>857</v>
      </c>
      <c r="M11" t="s">
        <v>797</v>
      </c>
      <c r="N11" t="s">
        <v>812</v>
      </c>
      <c r="O11" t="s">
        <v>813</v>
      </c>
      <c r="P11" t="s">
        <v>797</v>
      </c>
      <c r="Q11" t="s">
        <v>797</v>
      </c>
      <c r="R11" t="s">
        <v>37</v>
      </c>
      <c r="S11" t="s">
        <v>814</v>
      </c>
      <c r="T11" t="s">
        <v>858</v>
      </c>
      <c r="U11">
        <v>0</v>
      </c>
      <c r="V11" t="s">
        <v>859</v>
      </c>
      <c r="W11" t="s">
        <v>860</v>
      </c>
    </row>
    <row r="12" spans="1:23" customFormat="1" ht="16" x14ac:dyDescent="0.2">
      <c r="A12" t="s">
        <v>853</v>
      </c>
      <c r="B12" t="s">
        <v>854</v>
      </c>
      <c r="C12" t="s">
        <v>855</v>
      </c>
      <c r="D12">
        <v>1215</v>
      </c>
      <c r="E12" t="s">
        <v>861</v>
      </c>
      <c r="F12" t="s">
        <v>799</v>
      </c>
      <c r="G12" t="s">
        <v>798</v>
      </c>
      <c r="H12" t="s">
        <v>798</v>
      </c>
      <c r="I12">
        <v>0</v>
      </c>
      <c r="J12" t="s">
        <v>797</v>
      </c>
      <c r="K12" t="s">
        <v>797</v>
      </c>
      <c r="L12" t="s">
        <v>857</v>
      </c>
      <c r="M12" t="s">
        <v>797</v>
      </c>
      <c r="N12" t="s">
        <v>812</v>
      </c>
      <c r="O12" t="s">
        <v>813</v>
      </c>
      <c r="P12" t="s">
        <v>797</v>
      </c>
      <c r="Q12" t="s">
        <v>797</v>
      </c>
      <c r="R12" t="s">
        <v>37</v>
      </c>
      <c r="S12" t="s">
        <v>814</v>
      </c>
      <c r="T12" t="s">
        <v>862</v>
      </c>
      <c r="U12">
        <v>0</v>
      </c>
      <c r="V12" t="s">
        <v>859</v>
      </c>
      <c r="W12" t="s">
        <v>860</v>
      </c>
    </row>
    <row r="13" spans="1:23" customFormat="1" ht="16" x14ac:dyDescent="0.2">
      <c r="A13" t="s">
        <v>863</v>
      </c>
      <c r="B13" t="s">
        <v>864</v>
      </c>
      <c r="C13" t="s">
        <v>865</v>
      </c>
      <c r="D13">
        <v>1216</v>
      </c>
      <c r="E13" t="s">
        <v>866</v>
      </c>
      <c r="F13" t="s">
        <v>799</v>
      </c>
      <c r="G13" t="s">
        <v>798</v>
      </c>
      <c r="H13" t="s">
        <v>798</v>
      </c>
      <c r="I13">
        <v>0</v>
      </c>
      <c r="J13" t="s">
        <v>797</v>
      </c>
      <c r="K13" t="s">
        <v>797</v>
      </c>
      <c r="L13" t="s">
        <v>842</v>
      </c>
      <c r="M13" t="s">
        <v>797</v>
      </c>
      <c r="N13" t="s">
        <v>812</v>
      </c>
      <c r="O13" t="s">
        <v>813</v>
      </c>
      <c r="P13" t="s">
        <v>797</v>
      </c>
      <c r="Q13" t="s">
        <v>797</v>
      </c>
      <c r="R13" t="s">
        <v>37</v>
      </c>
      <c r="S13" t="s">
        <v>814</v>
      </c>
      <c r="T13" t="s">
        <v>867</v>
      </c>
      <c r="U13">
        <v>0</v>
      </c>
      <c r="V13" t="s">
        <v>868</v>
      </c>
      <c r="W13" t="s">
        <v>869</v>
      </c>
    </row>
    <row r="14" spans="1:23" customFormat="1" ht="16" x14ac:dyDescent="0.2">
      <c r="A14" t="s">
        <v>863</v>
      </c>
      <c r="B14" t="s">
        <v>864</v>
      </c>
      <c r="C14" t="s">
        <v>865</v>
      </c>
      <c r="D14">
        <v>1216</v>
      </c>
      <c r="E14" t="s">
        <v>870</v>
      </c>
      <c r="F14" t="s">
        <v>799</v>
      </c>
      <c r="G14" t="s">
        <v>798</v>
      </c>
      <c r="H14" t="s">
        <v>798</v>
      </c>
      <c r="I14">
        <v>0</v>
      </c>
      <c r="J14" t="s">
        <v>797</v>
      </c>
      <c r="K14" t="s">
        <v>797</v>
      </c>
      <c r="L14" t="s">
        <v>835</v>
      </c>
      <c r="M14" t="s">
        <v>843</v>
      </c>
      <c r="N14" t="s">
        <v>797</v>
      </c>
      <c r="O14" t="s">
        <v>797</v>
      </c>
      <c r="P14" t="s">
        <v>871</v>
      </c>
      <c r="Q14" t="s">
        <v>872</v>
      </c>
      <c r="R14" t="s">
        <v>37</v>
      </c>
      <c r="S14" t="s">
        <v>814</v>
      </c>
      <c r="T14" t="s">
        <v>873</v>
      </c>
      <c r="U14">
        <v>0</v>
      </c>
      <c r="V14" t="s">
        <v>868</v>
      </c>
      <c r="W14" t="s">
        <v>869</v>
      </c>
    </row>
    <row r="15" spans="1:23" customFormat="1" ht="16" x14ac:dyDescent="0.2">
      <c r="A15" t="s">
        <v>874</v>
      </c>
      <c r="B15" t="s">
        <v>875</v>
      </c>
      <c r="C15" t="s">
        <v>876</v>
      </c>
      <c r="D15">
        <v>15</v>
      </c>
      <c r="E15" t="s">
        <v>877</v>
      </c>
      <c r="F15" t="s">
        <v>799</v>
      </c>
      <c r="G15" t="s">
        <v>798</v>
      </c>
      <c r="H15" t="s">
        <v>798</v>
      </c>
      <c r="I15">
        <v>0</v>
      </c>
      <c r="J15" t="s">
        <v>878</v>
      </c>
      <c r="K15" t="s">
        <v>879</v>
      </c>
      <c r="L15" t="s">
        <v>811</v>
      </c>
      <c r="M15" t="s">
        <v>880</v>
      </c>
      <c r="N15" t="s">
        <v>797</v>
      </c>
      <c r="O15" t="s">
        <v>797</v>
      </c>
      <c r="P15" t="s">
        <v>881</v>
      </c>
      <c r="Q15" t="s">
        <v>882</v>
      </c>
      <c r="R15" t="s">
        <v>883</v>
      </c>
      <c r="S15" t="s">
        <v>884</v>
      </c>
      <c r="T15" t="s">
        <v>885</v>
      </c>
      <c r="U15">
        <v>0</v>
      </c>
      <c r="V15" t="s">
        <v>886</v>
      </c>
      <c r="W15" t="s">
        <v>887</v>
      </c>
    </row>
    <row r="16" spans="1:23" customFormat="1" ht="16" x14ac:dyDescent="0.2">
      <c r="A16" t="s">
        <v>874</v>
      </c>
      <c r="B16" t="s">
        <v>875</v>
      </c>
      <c r="C16" t="s">
        <v>876</v>
      </c>
      <c r="D16">
        <v>15</v>
      </c>
      <c r="E16" t="s">
        <v>810</v>
      </c>
      <c r="F16" t="s">
        <v>799</v>
      </c>
      <c r="G16" t="s">
        <v>798</v>
      </c>
      <c r="H16" t="s">
        <v>798</v>
      </c>
      <c r="I16">
        <v>0</v>
      </c>
      <c r="J16" t="s">
        <v>888</v>
      </c>
      <c r="K16" t="s">
        <v>889</v>
      </c>
      <c r="L16" t="s">
        <v>811</v>
      </c>
      <c r="M16" t="s">
        <v>801</v>
      </c>
      <c r="N16" t="s">
        <v>797</v>
      </c>
      <c r="O16" t="s">
        <v>797</v>
      </c>
      <c r="P16" t="s">
        <v>890</v>
      </c>
      <c r="Q16" t="s">
        <v>891</v>
      </c>
      <c r="R16" t="s">
        <v>892</v>
      </c>
      <c r="S16" t="s">
        <v>884</v>
      </c>
      <c r="T16" t="s">
        <v>893</v>
      </c>
      <c r="U16">
        <v>5</v>
      </c>
      <c r="V16" t="s">
        <v>886</v>
      </c>
      <c r="W16" t="s">
        <v>887</v>
      </c>
    </row>
    <row r="17" spans="1:23" customFormat="1" ht="16" x14ac:dyDescent="0.2">
      <c r="A17" t="s">
        <v>894</v>
      </c>
      <c r="B17" t="s">
        <v>895</v>
      </c>
      <c r="C17" t="s">
        <v>896</v>
      </c>
      <c r="D17">
        <v>1374</v>
      </c>
      <c r="E17" t="s">
        <v>144</v>
      </c>
      <c r="F17" t="s">
        <v>799</v>
      </c>
      <c r="G17" t="s">
        <v>798</v>
      </c>
      <c r="H17" t="s">
        <v>798</v>
      </c>
      <c r="I17">
        <v>0</v>
      </c>
      <c r="J17" t="s">
        <v>797</v>
      </c>
      <c r="K17" t="s">
        <v>797</v>
      </c>
      <c r="L17" t="s">
        <v>897</v>
      </c>
      <c r="M17" t="s">
        <v>843</v>
      </c>
      <c r="N17" t="s">
        <v>797</v>
      </c>
      <c r="O17" t="s">
        <v>797</v>
      </c>
      <c r="P17" t="s">
        <v>898</v>
      </c>
      <c r="Q17" t="s">
        <v>899</v>
      </c>
      <c r="R17" t="s">
        <v>37</v>
      </c>
      <c r="S17" t="s">
        <v>814</v>
      </c>
      <c r="T17" t="s">
        <v>900</v>
      </c>
      <c r="U17">
        <v>0</v>
      </c>
      <c r="V17" t="s">
        <v>901</v>
      </c>
      <c r="W17" t="s">
        <v>902</v>
      </c>
    </row>
    <row r="18" spans="1:23" customFormat="1" ht="16" x14ac:dyDescent="0.2">
      <c r="A18" t="s">
        <v>894</v>
      </c>
      <c r="B18" t="s">
        <v>895</v>
      </c>
      <c r="C18" t="s">
        <v>896</v>
      </c>
      <c r="D18">
        <v>1374</v>
      </c>
      <c r="E18" t="s">
        <v>866</v>
      </c>
      <c r="F18" t="s">
        <v>799</v>
      </c>
      <c r="G18" t="s">
        <v>798</v>
      </c>
      <c r="H18" t="s">
        <v>798</v>
      </c>
      <c r="I18">
        <v>0</v>
      </c>
      <c r="J18" t="s">
        <v>797</v>
      </c>
      <c r="K18" t="s">
        <v>797</v>
      </c>
      <c r="L18" t="s">
        <v>897</v>
      </c>
      <c r="M18" t="s">
        <v>797</v>
      </c>
      <c r="N18" t="s">
        <v>812</v>
      </c>
      <c r="O18" t="s">
        <v>813</v>
      </c>
      <c r="P18" t="s">
        <v>797</v>
      </c>
      <c r="Q18" t="s">
        <v>797</v>
      </c>
      <c r="R18" t="s">
        <v>37</v>
      </c>
      <c r="S18" t="s">
        <v>814</v>
      </c>
      <c r="T18" t="s">
        <v>903</v>
      </c>
      <c r="U18">
        <v>0</v>
      </c>
      <c r="V18" t="s">
        <v>901</v>
      </c>
      <c r="W18" t="s">
        <v>902</v>
      </c>
    </row>
    <row r="19" spans="1:23" customFormat="1" ht="16" x14ac:dyDescent="0.2">
      <c r="A19" t="s">
        <v>894</v>
      </c>
      <c r="B19" t="s">
        <v>895</v>
      </c>
      <c r="C19" t="s">
        <v>896</v>
      </c>
      <c r="D19">
        <v>1374</v>
      </c>
      <c r="E19" t="s">
        <v>904</v>
      </c>
      <c r="F19" t="s">
        <v>799</v>
      </c>
      <c r="G19" t="s">
        <v>798</v>
      </c>
      <c r="H19" t="s">
        <v>798</v>
      </c>
      <c r="I19">
        <v>0</v>
      </c>
      <c r="J19" t="s">
        <v>797</v>
      </c>
      <c r="K19" t="s">
        <v>797</v>
      </c>
      <c r="L19" t="s">
        <v>897</v>
      </c>
      <c r="M19" t="s">
        <v>797</v>
      </c>
      <c r="N19" t="s">
        <v>812</v>
      </c>
      <c r="O19" t="s">
        <v>813</v>
      </c>
      <c r="P19" t="s">
        <v>797</v>
      </c>
      <c r="Q19" t="s">
        <v>797</v>
      </c>
      <c r="R19" t="s">
        <v>37</v>
      </c>
      <c r="S19" t="s">
        <v>814</v>
      </c>
      <c r="T19" t="s">
        <v>905</v>
      </c>
      <c r="U19">
        <v>0</v>
      </c>
      <c r="V19" t="s">
        <v>901</v>
      </c>
      <c r="W19" t="s">
        <v>902</v>
      </c>
    </row>
    <row r="20" spans="1:23" customFormat="1" ht="16" x14ac:dyDescent="0.2">
      <c r="A20" t="s">
        <v>894</v>
      </c>
      <c r="B20" t="s">
        <v>895</v>
      </c>
      <c r="C20" t="s">
        <v>896</v>
      </c>
      <c r="D20">
        <v>1374</v>
      </c>
      <c r="E20" t="s">
        <v>861</v>
      </c>
      <c r="F20" t="s">
        <v>799</v>
      </c>
      <c r="G20" t="s">
        <v>798</v>
      </c>
      <c r="H20" t="s">
        <v>798</v>
      </c>
      <c r="I20">
        <v>0</v>
      </c>
      <c r="J20" t="s">
        <v>797</v>
      </c>
      <c r="K20" t="s">
        <v>797</v>
      </c>
      <c r="L20" t="s">
        <v>897</v>
      </c>
      <c r="M20" t="s">
        <v>797</v>
      </c>
      <c r="N20" t="s">
        <v>812</v>
      </c>
      <c r="O20" t="s">
        <v>813</v>
      </c>
      <c r="P20" t="s">
        <v>797</v>
      </c>
      <c r="Q20" t="s">
        <v>797</v>
      </c>
      <c r="R20" t="s">
        <v>37</v>
      </c>
      <c r="S20" t="s">
        <v>814</v>
      </c>
      <c r="T20" t="s">
        <v>906</v>
      </c>
      <c r="U20">
        <v>0</v>
      </c>
      <c r="V20" t="s">
        <v>901</v>
      </c>
      <c r="W20" t="s">
        <v>902</v>
      </c>
    </row>
    <row r="21" spans="1:23" customFormat="1" ht="16" x14ac:dyDescent="0.2">
      <c r="A21" t="s">
        <v>894</v>
      </c>
      <c r="B21" t="s">
        <v>895</v>
      </c>
      <c r="C21" t="s">
        <v>896</v>
      </c>
      <c r="D21">
        <v>1374</v>
      </c>
      <c r="E21" t="s">
        <v>870</v>
      </c>
      <c r="F21" t="s">
        <v>799</v>
      </c>
      <c r="G21" t="s">
        <v>798</v>
      </c>
      <c r="H21" t="s">
        <v>798</v>
      </c>
      <c r="I21">
        <v>0</v>
      </c>
      <c r="J21" t="s">
        <v>797</v>
      </c>
      <c r="K21" t="s">
        <v>797</v>
      </c>
      <c r="L21" t="s">
        <v>897</v>
      </c>
      <c r="M21" t="s">
        <v>797</v>
      </c>
      <c r="N21" t="s">
        <v>812</v>
      </c>
      <c r="O21" t="s">
        <v>813</v>
      </c>
      <c r="P21" t="s">
        <v>797</v>
      </c>
      <c r="Q21" t="s">
        <v>797</v>
      </c>
      <c r="R21" t="s">
        <v>37</v>
      </c>
      <c r="S21" t="s">
        <v>814</v>
      </c>
      <c r="T21" t="s">
        <v>907</v>
      </c>
      <c r="U21">
        <v>0</v>
      </c>
      <c r="V21" t="s">
        <v>901</v>
      </c>
      <c r="W21" t="s">
        <v>902</v>
      </c>
    </row>
    <row r="22" spans="1:23" customFormat="1" ht="16" x14ac:dyDescent="0.2">
      <c r="A22" t="s">
        <v>908</v>
      </c>
      <c r="B22" t="s">
        <v>909</v>
      </c>
      <c r="C22" t="s">
        <v>910</v>
      </c>
      <c r="D22">
        <v>1301</v>
      </c>
      <c r="E22" t="s">
        <v>810</v>
      </c>
      <c r="F22" t="s">
        <v>799</v>
      </c>
      <c r="G22" t="s">
        <v>798</v>
      </c>
      <c r="H22" t="s">
        <v>798</v>
      </c>
      <c r="I22">
        <v>0</v>
      </c>
      <c r="J22" t="s">
        <v>797</v>
      </c>
      <c r="K22" t="s">
        <v>797</v>
      </c>
      <c r="L22" t="s">
        <v>811</v>
      </c>
      <c r="M22" t="s">
        <v>911</v>
      </c>
      <c r="N22" t="s">
        <v>797</v>
      </c>
      <c r="O22" t="s">
        <v>797</v>
      </c>
      <c r="P22" t="s">
        <v>912</v>
      </c>
      <c r="Q22" t="s">
        <v>913</v>
      </c>
      <c r="R22" t="s">
        <v>37</v>
      </c>
      <c r="S22" t="s">
        <v>884</v>
      </c>
      <c r="T22" t="s">
        <v>914</v>
      </c>
      <c r="U22">
        <v>0</v>
      </c>
      <c r="V22" t="s">
        <v>915</v>
      </c>
      <c r="W22" t="s">
        <v>916</v>
      </c>
    </row>
    <row r="23" spans="1:23" customFormat="1" ht="16" x14ac:dyDescent="0.2">
      <c r="A23" t="s">
        <v>917</v>
      </c>
      <c r="B23" t="s">
        <v>918</v>
      </c>
      <c r="C23" t="s">
        <v>919</v>
      </c>
      <c r="D23">
        <v>1237</v>
      </c>
      <c r="E23" t="s">
        <v>810</v>
      </c>
      <c r="F23" t="s">
        <v>799</v>
      </c>
      <c r="G23" t="s">
        <v>798</v>
      </c>
      <c r="H23" t="s">
        <v>798</v>
      </c>
      <c r="I23">
        <v>0</v>
      </c>
      <c r="J23" t="s">
        <v>797</v>
      </c>
      <c r="K23" t="s">
        <v>797</v>
      </c>
      <c r="L23" t="s">
        <v>811</v>
      </c>
      <c r="M23" t="s">
        <v>911</v>
      </c>
      <c r="N23" t="s">
        <v>797</v>
      </c>
      <c r="O23" t="s">
        <v>797</v>
      </c>
      <c r="P23" t="s">
        <v>920</v>
      </c>
      <c r="Q23" t="s">
        <v>921</v>
      </c>
      <c r="R23" t="s">
        <v>37</v>
      </c>
      <c r="S23" t="s">
        <v>884</v>
      </c>
      <c r="T23" t="s">
        <v>922</v>
      </c>
      <c r="U23">
        <v>0</v>
      </c>
      <c r="V23" t="s">
        <v>923</v>
      </c>
      <c r="W23" t="s">
        <v>924</v>
      </c>
    </row>
    <row r="24" spans="1:23" customFormat="1" ht="16" x14ac:dyDescent="0.2">
      <c r="A24" t="s">
        <v>925</v>
      </c>
      <c r="B24" t="s">
        <v>926</v>
      </c>
      <c r="C24" t="s">
        <v>927</v>
      </c>
      <c r="D24">
        <v>1283</v>
      </c>
      <c r="E24" t="s">
        <v>877</v>
      </c>
      <c r="F24" t="s">
        <v>799</v>
      </c>
      <c r="G24" t="s">
        <v>798</v>
      </c>
      <c r="H24" t="s">
        <v>798</v>
      </c>
      <c r="I24">
        <v>0</v>
      </c>
      <c r="J24" t="s">
        <v>928</v>
      </c>
      <c r="K24" t="s">
        <v>929</v>
      </c>
      <c r="L24" t="s">
        <v>930</v>
      </c>
      <c r="M24" t="s">
        <v>801</v>
      </c>
      <c r="N24" t="s">
        <v>931</v>
      </c>
      <c r="O24" t="s">
        <v>813</v>
      </c>
      <c r="P24" t="s">
        <v>932</v>
      </c>
      <c r="Q24" t="s">
        <v>933</v>
      </c>
      <c r="R24" t="s">
        <v>934</v>
      </c>
      <c r="S24" t="s">
        <v>814</v>
      </c>
      <c r="T24" t="s">
        <v>935</v>
      </c>
      <c r="U24">
        <v>78</v>
      </c>
      <c r="V24" t="s">
        <v>936</v>
      </c>
      <c r="W24" t="s">
        <v>937</v>
      </c>
    </row>
    <row r="25" spans="1:23" customFormat="1" ht="16" x14ac:dyDescent="0.2">
      <c r="A25" t="s">
        <v>925</v>
      </c>
      <c r="B25" t="s">
        <v>926</v>
      </c>
      <c r="C25" t="s">
        <v>927</v>
      </c>
      <c r="D25">
        <v>1283</v>
      </c>
      <c r="E25" t="s">
        <v>810</v>
      </c>
      <c r="F25" t="s">
        <v>799</v>
      </c>
      <c r="G25" t="s">
        <v>798</v>
      </c>
      <c r="H25" t="s">
        <v>798</v>
      </c>
      <c r="I25">
        <v>0</v>
      </c>
      <c r="J25" t="s">
        <v>938</v>
      </c>
      <c r="K25" t="s">
        <v>939</v>
      </c>
      <c r="L25" t="s">
        <v>930</v>
      </c>
      <c r="M25" t="s">
        <v>801</v>
      </c>
      <c r="N25" t="s">
        <v>940</v>
      </c>
      <c r="O25" t="s">
        <v>37</v>
      </c>
      <c r="P25" t="s">
        <v>941</v>
      </c>
      <c r="Q25" t="s">
        <v>942</v>
      </c>
      <c r="R25" t="s">
        <v>943</v>
      </c>
      <c r="S25" t="s">
        <v>44</v>
      </c>
      <c r="T25" t="s">
        <v>944</v>
      </c>
      <c r="U25">
        <v>110</v>
      </c>
      <c r="V25" t="s">
        <v>936</v>
      </c>
      <c r="W25" t="s">
        <v>937</v>
      </c>
    </row>
    <row r="26" spans="1:23" customFormat="1" ht="16" x14ac:dyDescent="0.2">
      <c r="A26" t="s">
        <v>945</v>
      </c>
      <c r="B26" t="s">
        <v>946</v>
      </c>
      <c r="C26" t="s">
        <v>947</v>
      </c>
      <c r="D26">
        <v>1218</v>
      </c>
      <c r="E26" t="s">
        <v>144</v>
      </c>
      <c r="F26" t="s">
        <v>799</v>
      </c>
      <c r="G26" t="s">
        <v>798</v>
      </c>
      <c r="H26" t="s">
        <v>798</v>
      </c>
      <c r="I26">
        <v>0</v>
      </c>
      <c r="J26" t="s">
        <v>797</v>
      </c>
      <c r="K26" t="s">
        <v>797</v>
      </c>
      <c r="L26" t="s">
        <v>948</v>
      </c>
      <c r="M26" t="s">
        <v>797</v>
      </c>
      <c r="N26" t="s">
        <v>812</v>
      </c>
      <c r="O26" t="s">
        <v>813</v>
      </c>
      <c r="P26" t="s">
        <v>797</v>
      </c>
      <c r="Q26" t="s">
        <v>797</v>
      </c>
      <c r="R26" t="s">
        <v>37</v>
      </c>
      <c r="S26" t="s">
        <v>814</v>
      </c>
      <c r="T26" t="s">
        <v>949</v>
      </c>
      <c r="U26">
        <v>0</v>
      </c>
      <c r="V26" t="s">
        <v>950</v>
      </c>
      <c r="W26" t="s">
        <v>951</v>
      </c>
    </row>
    <row r="27" spans="1:23" customFormat="1" ht="16" x14ac:dyDescent="0.2">
      <c r="A27" t="s">
        <v>945</v>
      </c>
      <c r="B27" t="s">
        <v>946</v>
      </c>
      <c r="C27" t="s">
        <v>947</v>
      </c>
      <c r="D27">
        <v>1218</v>
      </c>
      <c r="E27" t="s">
        <v>866</v>
      </c>
      <c r="F27" t="s">
        <v>799</v>
      </c>
      <c r="G27" t="s">
        <v>798</v>
      </c>
      <c r="H27" t="s">
        <v>798</v>
      </c>
      <c r="I27">
        <v>0</v>
      </c>
      <c r="J27" t="s">
        <v>797</v>
      </c>
      <c r="K27" t="s">
        <v>797</v>
      </c>
      <c r="L27" t="s">
        <v>948</v>
      </c>
      <c r="M27" t="s">
        <v>797</v>
      </c>
      <c r="N27" t="s">
        <v>812</v>
      </c>
      <c r="O27" t="s">
        <v>952</v>
      </c>
      <c r="P27" t="s">
        <v>797</v>
      </c>
      <c r="Q27" t="s">
        <v>797</v>
      </c>
      <c r="R27" t="s">
        <v>37</v>
      </c>
      <c r="S27" t="s">
        <v>44</v>
      </c>
      <c r="T27" t="s">
        <v>953</v>
      </c>
      <c r="U27">
        <v>0</v>
      </c>
      <c r="V27" t="s">
        <v>950</v>
      </c>
      <c r="W27" t="s">
        <v>951</v>
      </c>
    </row>
    <row r="28" spans="1:23" customFormat="1" ht="16" x14ac:dyDescent="0.2">
      <c r="A28" t="s">
        <v>945</v>
      </c>
      <c r="B28" t="s">
        <v>946</v>
      </c>
      <c r="C28" t="s">
        <v>947</v>
      </c>
      <c r="D28">
        <v>1218</v>
      </c>
      <c r="E28" t="s">
        <v>856</v>
      </c>
      <c r="F28" t="s">
        <v>799</v>
      </c>
      <c r="G28" t="s">
        <v>798</v>
      </c>
      <c r="H28" t="s">
        <v>798</v>
      </c>
      <c r="I28">
        <v>0</v>
      </c>
      <c r="J28" t="s">
        <v>797</v>
      </c>
      <c r="K28" t="s">
        <v>797</v>
      </c>
      <c r="L28" t="s">
        <v>948</v>
      </c>
      <c r="M28" t="s">
        <v>797</v>
      </c>
      <c r="N28" t="s">
        <v>812</v>
      </c>
      <c r="O28" t="s">
        <v>813</v>
      </c>
      <c r="P28" t="s">
        <v>797</v>
      </c>
      <c r="Q28" t="s">
        <v>797</v>
      </c>
      <c r="R28" t="s">
        <v>37</v>
      </c>
      <c r="S28" t="s">
        <v>814</v>
      </c>
      <c r="T28" t="s">
        <v>954</v>
      </c>
      <c r="U28">
        <v>0</v>
      </c>
      <c r="V28" t="s">
        <v>950</v>
      </c>
      <c r="W28" t="s">
        <v>951</v>
      </c>
    </row>
    <row r="29" spans="1:23" customFormat="1" ht="16" x14ac:dyDescent="0.2">
      <c r="A29" t="s">
        <v>945</v>
      </c>
      <c r="B29" t="s">
        <v>946</v>
      </c>
      <c r="C29" t="s">
        <v>947</v>
      </c>
      <c r="D29">
        <v>1218</v>
      </c>
      <c r="E29" t="s">
        <v>955</v>
      </c>
      <c r="F29" t="s">
        <v>798</v>
      </c>
      <c r="G29" t="s">
        <v>799</v>
      </c>
      <c r="H29" t="s">
        <v>798</v>
      </c>
      <c r="I29">
        <v>0</v>
      </c>
      <c r="J29" t="s">
        <v>797</v>
      </c>
      <c r="K29" t="s">
        <v>797</v>
      </c>
      <c r="L29" t="s">
        <v>948</v>
      </c>
      <c r="M29" t="s">
        <v>843</v>
      </c>
      <c r="N29" t="s">
        <v>797</v>
      </c>
      <c r="O29" t="s">
        <v>797</v>
      </c>
      <c r="P29" t="s">
        <v>956</v>
      </c>
      <c r="Q29" t="s">
        <v>957</v>
      </c>
      <c r="R29" t="s">
        <v>37</v>
      </c>
      <c r="S29" t="s">
        <v>814</v>
      </c>
      <c r="T29" t="s">
        <v>958</v>
      </c>
      <c r="U29">
        <v>0</v>
      </c>
      <c r="V29" t="s">
        <v>950</v>
      </c>
      <c r="W29" t="s">
        <v>951</v>
      </c>
    </row>
    <row r="30" spans="1:23" customFormat="1" ht="16" x14ac:dyDescent="0.2">
      <c r="A30" t="s">
        <v>945</v>
      </c>
      <c r="B30" t="s">
        <v>946</v>
      </c>
      <c r="C30" t="s">
        <v>947</v>
      </c>
      <c r="D30">
        <v>1218</v>
      </c>
      <c r="E30" t="s">
        <v>904</v>
      </c>
      <c r="F30" t="s">
        <v>799</v>
      </c>
      <c r="G30" t="s">
        <v>798</v>
      </c>
      <c r="H30" t="s">
        <v>798</v>
      </c>
      <c r="I30">
        <v>0</v>
      </c>
      <c r="J30" t="s">
        <v>797</v>
      </c>
      <c r="K30" t="s">
        <v>797</v>
      </c>
      <c r="L30" t="s">
        <v>948</v>
      </c>
      <c r="M30" t="s">
        <v>797</v>
      </c>
      <c r="N30" t="s">
        <v>812</v>
      </c>
      <c r="O30" t="s">
        <v>813</v>
      </c>
      <c r="P30" t="s">
        <v>797</v>
      </c>
      <c r="Q30" t="s">
        <v>797</v>
      </c>
      <c r="R30" t="s">
        <v>37</v>
      </c>
      <c r="S30" t="s">
        <v>814</v>
      </c>
      <c r="T30" t="s">
        <v>959</v>
      </c>
      <c r="U30">
        <v>0</v>
      </c>
      <c r="V30" t="s">
        <v>950</v>
      </c>
      <c r="W30" t="s">
        <v>951</v>
      </c>
    </row>
    <row r="31" spans="1:23" customFormat="1" ht="16" x14ac:dyDescent="0.2">
      <c r="A31" t="s">
        <v>945</v>
      </c>
      <c r="B31" t="s">
        <v>946</v>
      </c>
      <c r="C31" t="s">
        <v>947</v>
      </c>
      <c r="D31">
        <v>1218</v>
      </c>
      <c r="E31" t="s">
        <v>861</v>
      </c>
      <c r="F31" t="s">
        <v>799</v>
      </c>
      <c r="G31" t="s">
        <v>798</v>
      </c>
      <c r="H31" t="s">
        <v>798</v>
      </c>
      <c r="I31">
        <v>0</v>
      </c>
      <c r="J31" t="s">
        <v>797</v>
      </c>
      <c r="K31" t="s">
        <v>797</v>
      </c>
      <c r="L31" t="s">
        <v>948</v>
      </c>
      <c r="M31" t="s">
        <v>797</v>
      </c>
      <c r="N31" t="s">
        <v>812</v>
      </c>
      <c r="O31" t="s">
        <v>813</v>
      </c>
      <c r="P31" t="s">
        <v>797</v>
      </c>
      <c r="Q31" t="s">
        <v>797</v>
      </c>
      <c r="R31" t="s">
        <v>37</v>
      </c>
      <c r="S31" t="s">
        <v>814</v>
      </c>
      <c r="T31" t="s">
        <v>960</v>
      </c>
      <c r="U31">
        <v>0</v>
      </c>
      <c r="V31" t="s">
        <v>950</v>
      </c>
      <c r="W31" t="s">
        <v>951</v>
      </c>
    </row>
    <row r="32" spans="1:23" customFormat="1" ht="16" x14ac:dyDescent="0.2">
      <c r="A32" t="s">
        <v>945</v>
      </c>
      <c r="B32" t="s">
        <v>946</v>
      </c>
      <c r="C32" t="s">
        <v>947</v>
      </c>
      <c r="D32">
        <v>1218</v>
      </c>
      <c r="E32" t="s">
        <v>870</v>
      </c>
      <c r="F32" t="s">
        <v>799</v>
      </c>
      <c r="G32" t="s">
        <v>798</v>
      </c>
      <c r="H32" t="s">
        <v>798</v>
      </c>
      <c r="I32">
        <v>0</v>
      </c>
      <c r="J32" t="s">
        <v>797</v>
      </c>
      <c r="K32" t="s">
        <v>797</v>
      </c>
      <c r="L32" t="s">
        <v>948</v>
      </c>
      <c r="M32" t="s">
        <v>797</v>
      </c>
      <c r="N32" t="s">
        <v>812</v>
      </c>
      <c r="O32" t="s">
        <v>952</v>
      </c>
      <c r="P32" t="s">
        <v>797</v>
      </c>
      <c r="Q32" t="s">
        <v>797</v>
      </c>
      <c r="R32" t="s">
        <v>37</v>
      </c>
      <c r="S32" t="s">
        <v>44</v>
      </c>
      <c r="T32" t="s">
        <v>961</v>
      </c>
      <c r="U32">
        <v>0</v>
      </c>
      <c r="V32" t="s">
        <v>950</v>
      </c>
      <c r="W32" t="s">
        <v>951</v>
      </c>
    </row>
    <row r="33" spans="1:23" customFormat="1" ht="16" x14ac:dyDescent="0.2">
      <c r="A33" t="s">
        <v>962</v>
      </c>
      <c r="B33" t="s">
        <v>963</v>
      </c>
      <c r="C33" t="s">
        <v>964</v>
      </c>
      <c r="D33">
        <v>1220</v>
      </c>
      <c r="E33" t="s">
        <v>866</v>
      </c>
      <c r="F33" t="s">
        <v>799</v>
      </c>
      <c r="G33" t="s">
        <v>798</v>
      </c>
      <c r="H33" t="s">
        <v>798</v>
      </c>
      <c r="I33">
        <v>0</v>
      </c>
      <c r="J33" t="s">
        <v>797</v>
      </c>
      <c r="K33" t="s">
        <v>797</v>
      </c>
      <c r="L33" t="s">
        <v>897</v>
      </c>
      <c r="M33" t="s">
        <v>797</v>
      </c>
      <c r="N33" t="s">
        <v>812</v>
      </c>
      <c r="O33" t="s">
        <v>965</v>
      </c>
      <c r="P33" t="s">
        <v>797</v>
      </c>
      <c r="Q33" t="s">
        <v>797</v>
      </c>
      <c r="R33" t="s">
        <v>37</v>
      </c>
      <c r="S33" t="s">
        <v>814</v>
      </c>
      <c r="T33" t="s">
        <v>966</v>
      </c>
      <c r="U33">
        <v>0</v>
      </c>
      <c r="V33" t="s">
        <v>967</v>
      </c>
      <c r="W33" t="s">
        <v>968</v>
      </c>
    </row>
    <row r="34" spans="1:23" customFormat="1" ht="16" x14ac:dyDescent="0.2">
      <c r="A34" t="s">
        <v>962</v>
      </c>
      <c r="B34" t="s">
        <v>963</v>
      </c>
      <c r="C34" t="s">
        <v>964</v>
      </c>
      <c r="D34">
        <v>1220</v>
      </c>
      <c r="E34" t="s">
        <v>870</v>
      </c>
      <c r="F34" t="s">
        <v>799</v>
      </c>
      <c r="G34" t="s">
        <v>798</v>
      </c>
      <c r="H34" t="s">
        <v>798</v>
      </c>
      <c r="I34">
        <v>0</v>
      </c>
      <c r="J34" t="s">
        <v>797</v>
      </c>
      <c r="K34" t="s">
        <v>797</v>
      </c>
      <c r="L34" t="s">
        <v>897</v>
      </c>
      <c r="M34" t="s">
        <v>797</v>
      </c>
      <c r="N34" t="s">
        <v>812</v>
      </c>
      <c r="O34" t="s">
        <v>965</v>
      </c>
      <c r="P34" t="s">
        <v>797</v>
      </c>
      <c r="Q34" t="s">
        <v>797</v>
      </c>
      <c r="R34" t="s">
        <v>37</v>
      </c>
      <c r="S34" t="s">
        <v>814</v>
      </c>
      <c r="T34" t="s">
        <v>969</v>
      </c>
      <c r="U34">
        <v>0</v>
      </c>
      <c r="V34" t="s">
        <v>967</v>
      </c>
      <c r="W34" t="s">
        <v>968</v>
      </c>
    </row>
    <row r="35" spans="1:23" customFormat="1" ht="16" x14ac:dyDescent="0.2">
      <c r="A35" t="s">
        <v>970</v>
      </c>
      <c r="B35" t="s">
        <v>971</v>
      </c>
      <c r="C35" t="s">
        <v>972</v>
      </c>
      <c r="D35">
        <v>1314</v>
      </c>
      <c r="E35" t="s">
        <v>810</v>
      </c>
      <c r="F35" t="s">
        <v>799</v>
      </c>
      <c r="G35" t="s">
        <v>798</v>
      </c>
      <c r="H35" t="s">
        <v>798</v>
      </c>
      <c r="I35">
        <v>0</v>
      </c>
      <c r="J35" t="s">
        <v>973</v>
      </c>
      <c r="K35" t="s">
        <v>974</v>
      </c>
      <c r="L35" t="s">
        <v>975</v>
      </c>
      <c r="M35" t="s">
        <v>801</v>
      </c>
      <c r="N35" t="s">
        <v>931</v>
      </c>
      <c r="O35" t="s">
        <v>813</v>
      </c>
      <c r="P35" t="s">
        <v>976</v>
      </c>
      <c r="Q35" t="s">
        <v>977</v>
      </c>
      <c r="R35" t="s">
        <v>978</v>
      </c>
      <c r="S35" t="s">
        <v>884</v>
      </c>
      <c r="T35" t="s">
        <v>979</v>
      </c>
      <c r="U35">
        <v>0</v>
      </c>
      <c r="V35" t="s">
        <v>980</v>
      </c>
      <c r="W35" t="s">
        <v>981</v>
      </c>
    </row>
    <row r="36" spans="1:23" customFormat="1" ht="16" x14ac:dyDescent="0.2">
      <c r="A36" t="s">
        <v>982</v>
      </c>
      <c r="B36" t="s">
        <v>983</v>
      </c>
      <c r="C36" t="s">
        <v>984</v>
      </c>
      <c r="D36">
        <v>1317</v>
      </c>
      <c r="E36" t="s">
        <v>985</v>
      </c>
      <c r="F36" t="s">
        <v>799</v>
      </c>
      <c r="G36" t="s">
        <v>798</v>
      </c>
      <c r="H36" t="s">
        <v>798</v>
      </c>
      <c r="I36">
        <v>0</v>
      </c>
      <c r="J36" t="s">
        <v>797</v>
      </c>
      <c r="K36" t="s">
        <v>797</v>
      </c>
      <c r="L36" t="s">
        <v>811</v>
      </c>
      <c r="M36" t="s">
        <v>843</v>
      </c>
      <c r="N36" t="s">
        <v>797</v>
      </c>
      <c r="O36" t="s">
        <v>797</v>
      </c>
      <c r="P36" t="s">
        <v>898</v>
      </c>
      <c r="Q36" t="s">
        <v>899</v>
      </c>
      <c r="R36" t="s">
        <v>37</v>
      </c>
      <c r="S36" t="s">
        <v>814</v>
      </c>
      <c r="T36" t="s">
        <v>986</v>
      </c>
      <c r="U36">
        <v>0</v>
      </c>
      <c r="V36" t="s">
        <v>987</v>
      </c>
      <c r="W36" t="s">
        <v>988</v>
      </c>
    </row>
    <row r="37" spans="1:23" customFormat="1" ht="16" x14ac:dyDescent="0.2">
      <c r="A37" t="s">
        <v>989</v>
      </c>
      <c r="B37" t="s">
        <v>990</v>
      </c>
      <c r="C37" t="s">
        <v>991</v>
      </c>
      <c r="D37">
        <v>48</v>
      </c>
      <c r="E37" t="s">
        <v>992</v>
      </c>
      <c r="F37" t="s">
        <v>799</v>
      </c>
      <c r="G37" t="s">
        <v>798</v>
      </c>
      <c r="H37" t="s">
        <v>798</v>
      </c>
      <c r="I37">
        <v>0</v>
      </c>
      <c r="J37" t="s">
        <v>993</v>
      </c>
      <c r="K37" t="s">
        <v>994</v>
      </c>
      <c r="L37" t="s">
        <v>995</v>
      </c>
      <c r="M37" t="s">
        <v>801</v>
      </c>
      <c r="N37" t="s">
        <v>797</v>
      </c>
      <c r="O37" t="s">
        <v>797</v>
      </c>
      <c r="P37" t="s">
        <v>996</v>
      </c>
      <c r="Q37" t="s">
        <v>997</v>
      </c>
      <c r="R37" t="s">
        <v>998</v>
      </c>
      <c r="S37" t="s">
        <v>884</v>
      </c>
      <c r="T37" t="s">
        <v>999</v>
      </c>
      <c r="U37">
        <v>1</v>
      </c>
      <c r="V37" t="s">
        <v>1000</v>
      </c>
      <c r="W37" t="s">
        <v>1001</v>
      </c>
    </row>
    <row r="38" spans="1:23" customFormat="1" ht="16" x14ac:dyDescent="0.2">
      <c r="A38" t="s">
        <v>989</v>
      </c>
      <c r="B38" t="s">
        <v>990</v>
      </c>
      <c r="C38" t="s">
        <v>991</v>
      </c>
      <c r="D38">
        <v>48</v>
      </c>
      <c r="E38" t="s">
        <v>877</v>
      </c>
      <c r="F38" t="s">
        <v>799</v>
      </c>
      <c r="G38" t="s">
        <v>798</v>
      </c>
      <c r="H38" t="s">
        <v>798</v>
      </c>
      <c r="I38">
        <v>0</v>
      </c>
      <c r="J38" t="s">
        <v>1002</v>
      </c>
      <c r="K38" t="s">
        <v>1003</v>
      </c>
      <c r="L38" t="s">
        <v>995</v>
      </c>
      <c r="M38" t="s">
        <v>801</v>
      </c>
      <c r="N38" t="s">
        <v>797</v>
      </c>
      <c r="O38" t="s">
        <v>797</v>
      </c>
      <c r="P38" t="s">
        <v>1004</v>
      </c>
      <c r="Q38" t="s">
        <v>1005</v>
      </c>
      <c r="R38" t="s">
        <v>1006</v>
      </c>
      <c r="S38" t="s">
        <v>884</v>
      </c>
      <c r="T38" t="s">
        <v>1007</v>
      </c>
      <c r="U38">
        <v>975</v>
      </c>
      <c r="V38" t="s">
        <v>1000</v>
      </c>
      <c r="W38" t="s">
        <v>1001</v>
      </c>
    </row>
    <row r="39" spans="1:23" customFormat="1" ht="16" x14ac:dyDescent="0.2">
      <c r="A39" t="s">
        <v>989</v>
      </c>
      <c r="B39" t="s">
        <v>990</v>
      </c>
      <c r="C39" t="s">
        <v>991</v>
      </c>
      <c r="D39">
        <v>48</v>
      </c>
      <c r="E39" t="s">
        <v>856</v>
      </c>
      <c r="F39" t="s">
        <v>799</v>
      </c>
      <c r="G39" t="s">
        <v>798</v>
      </c>
      <c r="H39" t="s">
        <v>798</v>
      </c>
      <c r="I39">
        <v>0</v>
      </c>
      <c r="J39" t="s">
        <v>928</v>
      </c>
      <c r="K39" t="s">
        <v>929</v>
      </c>
      <c r="L39" t="s">
        <v>995</v>
      </c>
      <c r="M39" t="s">
        <v>801</v>
      </c>
      <c r="N39" t="s">
        <v>797</v>
      </c>
      <c r="O39" t="s">
        <v>797</v>
      </c>
      <c r="P39" t="s">
        <v>1008</v>
      </c>
      <c r="Q39" t="s">
        <v>1009</v>
      </c>
      <c r="R39" t="s">
        <v>1010</v>
      </c>
      <c r="S39" t="s">
        <v>884</v>
      </c>
      <c r="T39" t="s">
        <v>1011</v>
      </c>
      <c r="U39">
        <v>0</v>
      </c>
      <c r="V39" t="s">
        <v>1000</v>
      </c>
      <c r="W39" t="s">
        <v>1001</v>
      </c>
    </row>
    <row r="40" spans="1:23" customFormat="1" ht="16" x14ac:dyDescent="0.2">
      <c r="A40" t="s">
        <v>1012</v>
      </c>
      <c r="B40" t="s">
        <v>1013</v>
      </c>
      <c r="C40" t="s">
        <v>1014</v>
      </c>
      <c r="D40">
        <v>1300</v>
      </c>
      <c r="E40" t="s">
        <v>810</v>
      </c>
      <c r="F40" t="s">
        <v>799</v>
      </c>
      <c r="G40" t="s">
        <v>798</v>
      </c>
      <c r="H40" t="s">
        <v>798</v>
      </c>
      <c r="I40">
        <v>0</v>
      </c>
      <c r="J40" t="s">
        <v>797</v>
      </c>
      <c r="K40" t="s">
        <v>797</v>
      </c>
      <c r="L40" t="s">
        <v>930</v>
      </c>
      <c r="M40" t="s">
        <v>911</v>
      </c>
      <c r="N40" t="s">
        <v>797</v>
      </c>
      <c r="O40" t="s">
        <v>797</v>
      </c>
      <c r="P40" t="s">
        <v>1015</v>
      </c>
      <c r="Q40" t="s">
        <v>1016</v>
      </c>
      <c r="R40" t="s">
        <v>37</v>
      </c>
      <c r="S40" t="s">
        <v>44</v>
      </c>
      <c r="T40" t="s">
        <v>1017</v>
      </c>
      <c r="U40">
        <v>0</v>
      </c>
      <c r="V40" t="s">
        <v>1018</v>
      </c>
      <c r="W40" t="s">
        <v>1019</v>
      </c>
    </row>
    <row r="41" spans="1:23" customFormat="1" ht="16" x14ac:dyDescent="0.2">
      <c r="A41" t="s">
        <v>1020</v>
      </c>
      <c r="B41" t="s">
        <v>1021</v>
      </c>
      <c r="C41" t="s">
        <v>1022</v>
      </c>
      <c r="D41">
        <v>59</v>
      </c>
      <c r="E41" t="s">
        <v>810</v>
      </c>
      <c r="F41" t="s">
        <v>799</v>
      </c>
      <c r="G41" t="s">
        <v>798</v>
      </c>
      <c r="H41" t="s">
        <v>798</v>
      </c>
      <c r="I41">
        <v>0</v>
      </c>
      <c r="J41" t="s">
        <v>1023</v>
      </c>
      <c r="K41" t="s">
        <v>1024</v>
      </c>
      <c r="L41" t="s">
        <v>1025</v>
      </c>
      <c r="M41" t="s">
        <v>801</v>
      </c>
      <c r="N41" t="s">
        <v>931</v>
      </c>
      <c r="O41" t="s">
        <v>813</v>
      </c>
      <c r="P41" t="s">
        <v>1026</v>
      </c>
      <c r="Q41" t="s">
        <v>1027</v>
      </c>
      <c r="R41" t="s">
        <v>1028</v>
      </c>
      <c r="S41" t="s">
        <v>884</v>
      </c>
      <c r="T41" t="s">
        <v>1029</v>
      </c>
      <c r="U41">
        <v>34</v>
      </c>
      <c r="V41" t="s">
        <v>1030</v>
      </c>
      <c r="W41" t="s">
        <v>1031</v>
      </c>
    </row>
    <row r="42" spans="1:23" customFormat="1" ht="16" x14ac:dyDescent="0.2">
      <c r="A42" t="s">
        <v>1032</v>
      </c>
      <c r="B42" t="s">
        <v>1033</v>
      </c>
      <c r="C42" t="s">
        <v>1034</v>
      </c>
      <c r="D42">
        <v>1224</v>
      </c>
      <c r="E42" t="s">
        <v>144</v>
      </c>
      <c r="F42" t="s">
        <v>799</v>
      </c>
      <c r="G42" t="s">
        <v>798</v>
      </c>
      <c r="H42" t="s">
        <v>798</v>
      </c>
      <c r="I42">
        <v>0</v>
      </c>
      <c r="J42" t="s">
        <v>797</v>
      </c>
      <c r="K42" t="s">
        <v>797</v>
      </c>
      <c r="L42" t="s">
        <v>1035</v>
      </c>
      <c r="M42" t="s">
        <v>843</v>
      </c>
      <c r="N42" t="s">
        <v>797</v>
      </c>
      <c r="O42" t="s">
        <v>797</v>
      </c>
      <c r="P42" t="s">
        <v>1036</v>
      </c>
      <c r="Q42" t="s">
        <v>1037</v>
      </c>
      <c r="R42" t="s">
        <v>37</v>
      </c>
      <c r="S42" t="s">
        <v>814</v>
      </c>
      <c r="T42" t="s">
        <v>1038</v>
      </c>
      <c r="U42">
        <v>0</v>
      </c>
      <c r="V42" t="s">
        <v>1039</v>
      </c>
      <c r="W42" t="s">
        <v>1040</v>
      </c>
    </row>
    <row r="43" spans="1:23" customFormat="1" ht="16" x14ac:dyDescent="0.2">
      <c r="A43" t="s">
        <v>1032</v>
      </c>
      <c r="B43" t="s">
        <v>1033</v>
      </c>
      <c r="C43" t="s">
        <v>1034</v>
      </c>
      <c r="D43">
        <v>1224</v>
      </c>
      <c r="E43" t="s">
        <v>1041</v>
      </c>
      <c r="F43" t="s">
        <v>799</v>
      </c>
      <c r="G43" t="s">
        <v>798</v>
      </c>
      <c r="H43" t="s">
        <v>798</v>
      </c>
      <c r="I43">
        <v>0</v>
      </c>
      <c r="J43" t="s">
        <v>797</v>
      </c>
      <c r="K43" t="s">
        <v>797</v>
      </c>
      <c r="L43" t="s">
        <v>1035</v>
      </c>
      <c r="M43" t="s">
        <v>911</v>
      </c>
      <c r="N43" t="s">
        <v>797</v>
      </c>
      <c r="O43" t="s">
        <v>797</v>
      </c>
      <c r="P43" t="s">
        <v>1042</v>
      </c>
      <c r="Q43" t="s">
        <v>1043</v>
      </c>
      <c r="R43" t="s">
        <v>37</v>
      </c>
      <c r="S43" t="s">
        <v>884</v>
      </c>
      <c r="T43" t="s">
        <v>1044</v>
      </c>
      <c r="U43">
        <v>0</v>
      </c>
      <c r="V43" t="s">
        <v>1039</v>
      </c>
      <c r="W43" t="s">
        <v>1040</v>
      </c>
    </row>
    <row r="44" spans="1:23" customFormat="1" ht="16" x14ac:dyDescent="0.2">
      <c r="A44" t="s">
        <v>1032</v>
      </c>
      <c r="B44" t="s">
        <v>1033</v>
      </c>
      <c r="C44" t="s">
        <v>1034</v>
      </c>
      <c r="D44">
        <v>1224</v>
      </c>
      <c r="E44" t="s">
        <v>866</v>
      </c>
      <c r="F44" t="s">
        <v>799</v>
      </c>
      <c r="G44" t="s">
        <v>798</v>
      </c>
      <c r="H44" t="s">
        <v>798</v>
      </c>
      <c r="I44">
        <v>0</v>
      </c>
      <c r="J44" t="s">
        <v>797</v>
      </c>
      <c r="K44" t="s">
        <v>797</v>
      </c>
      <c r="L44" t="s">
        <v>1035</v>
      </c>
      <c r="M44" t="s">
        <v>797</v>
      </c>
      <c r="N44" t="s">
        <v>812</v>
      </c>
      <c r="O44" t="s">
        <v>952</v>
      </c>
      <c r="P44" t="s">
        <v>797</v>
      </c>
      <c r="Q44" t="s">
        <v>797</v>
      </c>
      <c r="R44" t="s">
        <v>37</v>
      </c>
      <c r="S44" t="s">
        <v>884</v>
      </c>
      <c r="T44" t="s">
        <v>1045</v>
      </c>
      <c r="U44">
        <v>0</v>
      </c>
      <c r="V44" t="s">
        <v>1039</v>
      </c>
      <c r="W44" t="s">
        <v>1040</v>
      </c>
    </row>
    <row r="45" spans="1:23" customFormat="1" ht="16" x14ac:dyDescent="0.2">
      <c r="A45" t="s">
        <v>1032</v>
      </c>
      <c r="B45" t="s">
        <v>1033</v>
      </c>
      <c r="C45" t="s">
        <v>1034</v>
      </c>
      <c r="D45">
        <v>1224</v>
      </c>
      <c r="E45" t="s">
        <v>904</v>
      </c>
      <c r="F45" t="s">
        <v>799</v>
      </c>
      <c r="G45" t="s">
        <v>798</v>
      </c>
      <c r="H45" t="s">
        <v>798</v>
      </c>
      <c r="I45">
        <v>0</v>
      </c>
      <c r="J45" t="s">
        <v>797</v>
      </c>
      <c r="K45" t="s">
        <v>797</v>
      </c>
      <c r="L45" t="s">
        <v>1035</v>
      </c>
      <c r="M45" t="s">
        <v>797</v>
      </c>
      <c r="N45" t="s">
        <v>812</v>
      </c>
      <c r="O45" t="s">
        <v>965</v>
      </c>
      <c r="P45" t="s">
        <v>797</v>
      </c>
      <c r="Q45" t="s">
        <v>797</v>
      </c>
      <c r="R45" t="s">
        <v>37</v>
      </c>
      <c r="S45" t="s">
        <v>884</v>
      </c>
      <c r="T45" t="s">
        <v>1046</v>
      </c>
      <c r="U45">
        <v>0</v>
      </c>
      <c r="V45" t="s">
        <v>1039</v>
      </c>
      <c r="W45" t="s">
        <v>1040</v>
      </c>
    </row>
    <row r="46" spans="1:23" customFormat="1" ht="16" x14ac:dyDescent="0.2">
      <c r="A46" t="s">
        <v>1032</v>
      </c>
      <c r="B46" t="s">
        <v>1033</v>
      </c>
      <c r="C46" t="s">
        <v>1034</v>
      </c>
      <c r="D46">
        <v>1224</v>
      </c>
      <c r="E46" t="s">
        <v>861</v>
      </c>
      <c r="F46" t="s">
        <v>799</v>
      </c>
      <c r="G46" t="s">
        <v>798</v>
      </c>
      <c r="H46" t="s">
        <v>798</v>
      </c>
      <c r="I46">
        <v>0</v>
      </c>
      <c r="J46" t="s">
        <v>797</v>
      </c>
      <c r="K46" t="s">
        <v>797</v>
      </c>
      <c r="L46" t="s">
        <v>1035</v>
      </c>
      <c r="M46" t="s">
        <v>797</v>
      </c>
      <c r="N46" t="s">
        <v>812</v>
      </c>
      <c r="O46" t="s">
        <v>813</v>
      </c>
      <c r="P46" t="s">
        <v>797</v>
      </c>
      <c r="Q46" t="s">
        <v>797</v>
      </c>
      <c r="R46" t="s">
        <v>37</v>
      </c>
      <c r="S46" t="s">
        <v>884</v>
      </c>
      <c r="T46" t="s">
        <v>1047</v>
      </c>
      <c r="U46">
        <v>0</v>
      </c>
      <c r="V46" t="s">
        <v>1039</v>
      </c>
      <c r="W46" t="s">
        <v>1040</v>
      </c>
    </row>
    <row r="47" spans="1:23" customFormat="1" ht="16" x14ac:dyDescent="0.2">
      <c r="A47" t="s">
        <v>1032</v>
      </c>
      <c r="B47" t="s">
        <v>1033</v>
      </c>
      <c r="C47" t="s">
        <v>1034</v>
      </c>
      <c r="D47">
        <v>1224</v>
      </c>
      <c r="E47" t="s">
        <v>870</v>
      </c>
      <c r="F47" t="s">
        <v>799</v>
      </c>
      <c r="G47" t="s">
        <v>798</v>
      </c>
      <c r="H47" t="s">
        <v>798</v>
      </c>
      <c r="I47">
        <v>0</v>
      </c>
      <c r="J47" t="s">
        <v>797</v>
      </c>
      <c r="K47" t="s">
        <v>797</v>
      </c>
      <c r="L47" t="s">
        <v>1035</v>
      </c>
      <c r="M47" t="s">
        <v>843</v>
      </c>
      <c r="N47" t="s">
        <v>797</v>
      </c>
      <c r="O47" t="s">
        <v>797</v>
      </c>
      <c r="P47" t="s">
        <v>1048</v>
      </c>
      <c r="Q47" t="s">
        <v>1049</v>
      </c>
      <c r="R47" t="s">
        <v>37</v>
      </c>
      <c r="S47" t="s">
        <v>814</v>
      </c>
      <c r="T47" t="s">
        <v>1050</v>
      </c>
      <c r="U47">
        <v>0</v>
      </c>
      <c r="V47" t="s">
        <v>1039</v>
      </c>
      <c r="W47" t="s">
        <v>1040</v>
      </c>
    </row>
    <row r="48" spans="1:23" customFormat="1" ht="16" x14ac:dyDescent="0.2">
      <c r="A48" t="s">
        <v>1051</v>
      </c>
      <c r="B48" t="s">
        <v>1052</v>
      </c>
      <c r="C48" t="s">
        <v>1053</v>
      </c>
      <c r="D48">
        <v>1222</v>
      </c>
      <c r="E48" t="s">
        <v>866</v>
      </c>
      <c r="F48" t="s">
        <v>799</v>
      </c>
      <c r="G48" t="s">
        <v>798</v>
      </c>
      <c r="H48" t="s">
        <v>798</v>
      </c>
      <c r="I48">
        <v>0</v>
      </c>
      <c r="J48" t="s">
        <v>797</v>
      </c>
      <c r="K48" t="s">
        <v>797</v>
      </c>
      <c r="L48" t="s">
        <v>897</v>
      </c>
      <c r="M48" t="s">
        <v>797</v>
      </c>
      <c r="N48" t="s">
        <v>812</v>
      </c>
      <c r="O48" t="s">
        <v>813</v>
      </c>
      <c r="P48" t="s">
        <v>797</v>
      </c>
      <c r="Q48" t="s">
        <v>797</v>
      </c>
      <c r="R48" t="s">
        <v>37</v>
      </c>
      <c r="S48" t="s">
        <v>814</v>
      </c>
      <c r="T48" t="s">
        <v>1054</v>
      </c>
      <c r="U48">
        <v>0</v>
      </c>
      <c r="V48" t="s">
        <v>1055</v>
      </c>
      <c r="W48" t="s">
        <v>1056</v>
      </c>
    </row>
    <row r="49" spans="1:23" customFormat="1" ht="16" x14ac:dyDescent="0.2">
      <c r="A49" t="s">
        <v>1051</v>
      </c>
      <c r="B49" t="s">
        <v>1052</v>
      </c>
      <c r="C49" t="s">
        <v>1053</v>
      </c>
      <c r="D49">
        <v>1222</v>
      </c>
      <c r="E49" t="s">
        <v>904</v>
      </c>
      <c r="F49" t="s">
        <v>799</v>
      </c>
      <c r="G49" t="s">
        <v>798</v>
      </c>
      <c r="H49" t="s">
        <v>798</v>
      </c>
      <c r="I49">
        <v>0</v>
      </c>
      <c r="J49" t="s">
        <v>797</v>
      </c>
      <c r="K49" t="s">
        <v>797</v>
      </c>
      <c r="L49" t="s">
        <v>897</v>
      </c>
      <c r="M49" t="s">
        <v>797</v>
      </c>
      <c r="N49" t="s">
        <v>812</v>
      </c>
      <c r="O49" t="s">
        <v>813</v>
      </c>
      <c r="P49" t="s">
        <v>797</v>
      </c>
      <c r="Q49" t="s">
        <v>797</v>
      </c>
      <c r="R49" t="s">
        <v>37</v>
      </c>
      <c r="S49" t="s">
        <v>814</v>
      </c>
      <c r="T49" t="s">
        <v>1057</v>
      </c>
      <c r="U49">
        <v>0</v>
      </c>
      <c r="V49" t="s">
        <v>1055</v>
      </c>
      <c r="W49" t="s">
        <v>1056</v>
      </c>
    </row>
    <row r="50" spans="1:23" customFormat="1" ht="16" x14ac:dyDescent="0.2">
      <c r="A50" t="s">
        <v>1051</v>
      </c>
      <c r="B50" t="s">
        <v>1052</v>
      </c>
      <c r="C50" t="s">
        <v>1053</v>
      </c>
      <c r="D50">
        <v>1222</v>
      </c>
      <c r="E50" t="s">
        <v>861</v>
      </c>
      <c r="F50" t="s">
        <v>799</v>
      </c>
      <c r="G50" t="s">
        <v>798</v>
      </c>
      <c r="H50" t="s">
        <v>798</v>
      </c>
      <c r="I50">
        <v>0</v>
      </c>
      <c r="J50" t="s">
        <v>797</v>
      </c>
      <c r="K50" t="s">
        <v>797</v>
      </c>
      <c r="L50" t="s">
        <v>897</v>
      </c>
      <c r="M50" t="s">
        <v>797</v>
      </c>
      <c r="N50" t="s">
        <v>812</v>
      </c>
      <c r="O50" t="s">
        <v>813</v>
      </c>
      <c r="P50" t="s">
        <v>797</v>
      </c>
      <c r="Q50" t="s">
        <v>797</v>
      </c>
      <c r="R50" t="s">
        <v>37</v>
      </c>
      <c r="S50" t="s">
        <v>814</v>
      </c>
      <c r="T50" t="s">
        <v>1058</v>
      </c>
      <c r="U50">
        <v>0</v>
      </c>
      <c r="V50" t="s">
        <v>1055</v>
      </c>
      <c r="W50" t="s">
        <v>1056</v>
      </c>
    </row>
    <row r="51" spans="1:23" customFormat="1" ht="16" x14ac:dyDescent="0.2">
      <c r="A51" t="s">
        <v>1051</v>
      </c>
      <c r="B51" t="s">
        <v>1052</v>
      </c>
      <c r="C51" t="s">
        <v>1053</v>
      </c>
      <c r="D51">
        <v>1222</v>
      </c>
      <c r="E51" t="s">
        <v>870</v>
      </c>
      <c r="F51" t="s">
        <v>799</v>
      </c>
      <c r="G51" t="s">
        <v>798</v>
      </c>
      <c r="H51" t="s">
        <v>798</v>
      </c>
      <c r="I51">
        <v>0</v>
      </c>
      <c r="J51" t="s">
        <v>797</v>
      </c>
      <c r="K51" t="s">
        <v>797</v>
      </c>
      <c r="L51" t="s">
        <v>897</v>
      </c>
      <c r="M51" t="s">
        <v>797</v>
      </c>
      <c r="N51" t="s">
        <v>812</v>
      </c>
      <c r="O51" t="s">
        <v>813</v>
      </c>
      <c r="P51" t="s">
        <v>797</v>
      </c>
      <c r="Q51" t="s">
        <v>797</v>
      </c>
      <c r="R51" t="s">
        <v>37</v>
      </c>
      <c r="S51" t="s">
        <v>814</v>
      </c>
      <c r="T51" t="s">
        <v>1059</v>
      </c>
      <c r="U51">
        <v>0</v>
      </c>
      <c r="V51" t="s">
        <v>1055</v>
      </c>
      <c r="W51" t="s">
        <v>1056</v>
      </c>
    </row>
    <row r="52" spans="1:23" customFormat="1" ht="16" x14ac:dyDescent="0.2">
      <c r="A52" t="s">
        <v>1060</v>
      </c>
      <c r="B52" t="s">
        <v>1061</v>
      </c>
      <c r="C52" t="s">
        <v>1062</v>
      </c>
      <c r="D52">
        <v>1223</v>
      </c>
      <c r="E52" t="s">
        <v>866</v>
      </c>
      <c r="F52" t="s">
        <v>799</v>
      </c>
      <c r="G52" t="s">
        <v>798</v>
      </c>
      <c r="H52" t="s">
        <v>798</v>
      </c>
      <c r="I52">
        <v>0</v>
      </c>
      <c r="J52" t="s">
        <v>797</v>
      </c>
      <c r="K52" t="s">
        <v>797</v>
      </c>
      <c r="L52" t="s">
        <v>897</v>
      </c>
      <c r="M52" t="s">
        <v>797</v>
      </c>
      <c r="N52" t="s">
        <v>812</v>
      </c>
      <c r="O52" t="s">
        <v>813</v>
      </c>
      <c r="P52" t="s">
        <v>797</v>
      </c>
      <c r="Q52" t="s">
        <v>797</v>
      </c>
      <c r="R52" t="s">
        <v>37</v>
      </c>
      <c r="S52" t="s">
        <v>814</v>
      </c>
      <c r="T52" t="s">
        <v>1063</v>
      </c>
      <c r="U52">
        <v>0</v>
      </c>
      <c r="V52" t="s">
        <v>1064</v>
      </c>
      <c r="W52" t="s">
        <v>1065</v>
      </c>
    </row>
    <row r="53" spans="1:23" customFormat="1" ht="16" x14ac:dyDescent="0.2">
      <c r="A53" t="s">
        <v>1066</v>
      </c>
      <c r="B53" t="s">
        <v>1067</v>
      </c>
      <c r="C53" t="s">
        <v>1068</v>
      </c>
      <c r="D53">
        <v>1344</v>
      </c>
      <c r="E53" t="s">
        <v>810</v>
      </c>
      <c r="F53" t="s">
        <v>799</v>
      </c>
      <c r="G53" t="s">
        <v>798</v>
      </c>
      <c r="H53" t="s">
        <v>798</v>
      </c>
      <c r="I53">
        <v>0</v>
      </c>
      <c r="J53" t="s">
        <v>1069</v>
      </c>
      <c r="K53" t="s">
        <v>1070</v>
      </c>
      <c r="L53" t="s">
        <v>975</v>
      </c>
      <c r="M53" t="s">
        <v>801</v>
      </c>
      <c r="N53" t="s">
        <v>797</v>
      </c>
      <c r="O53" t="s">
        <v>797</v>
      </c>
      <c r="P53" t="s">
        <v>1071</v>
      </c>
      <c r="Q53" t="s">
        <v>1072</v>
      </c>
      <c r="R53" t="s">
        <v>1073</v>
      </c>
      <c r="S53" t="s">
        <v>44</v>
      </c>
      <c r="T53" t="s">
        <v>1074</v>
      </c>
      <c r="U53">
        <v>27</v>
      </c>
      <c r="V53" t="s">
        <v>1075</v>
      </c>
      <c r="W53" t="s">
        <v>1076</v>
      </c>
    </row>
    <row r="54" spans="1:23" customFormat="1" ht="16" x14ac:dyDescent="0.2">
      <c r="A54" t="s">
        <v>1077</v>
      </c>
      <c r="B54" t="s">
        <v>1078</v>
      </c>
      <c r="C54" t="s">
        <v>1079</v>
      </c>
      <c r="D54">
        <v>1226</v>
      </c>
      <c r="E54" t="s">
        <v>866</v>
      </c>
      <c r="F54" t="s">
        <v>799</v>
      </c>
      <c r="G54" t="s">
        <v>798</v>
      </c>
      <c r="H54" t="s">
        <v>798</v>
      </c>
      <c r="I54">
        <v>0</v>
      </c>
      <c r="J54" t="s">
        <v>1080</v>
      </c>
      <c r="K54" t="s">
        <v>1081</v>
      </c>
      <c r="L54" t="s">
        <v>1082</v>
      </c>
      <c r="M54" t="s">
        <v>801</v>
      </c>
      <c r="N54" t="s">
        <v>797</v>
      </c>
      <c r="O54" t="s">
        <v>797</v>
      </c>
      <c r="P54" t="s">
        <v>1083</v>
      </c>
      <c r="Q54" t="s">
        <v>1084</v>
      </c>
      <c r="R54" t="s">
        <v>1085</v>
      </c>
      <c r="S54" t="s">
        <v>44</v>
      </c>
      <c r="T54" t="s">
        <v>1086</v>
      </c>
      <c r="U54">
        <v>0</v>
      </c>
      <c r="V54" t="s">
        <v>1087</v>
      </c>
      <c r="W54" t="s">
        <v>1088</v>
      </c>
    </row>
    <row r="55" spans="1:23" customFormat="1" ht="16" x14ac:dyDescent="0.2">
      <c r="A55" t="s">
        <v>1089</v>
      </c>
      <c r="B55" t="s">
        <v>1090</v>
      </c>
      <c r="C55" t="s">
        <v>1091</v>
      </c>
      <c r="D55">
        <v>1227</v>
      </c>
      <c r="E55" t="s">
        <v>1092</v>
      </c>
      <c r="F55" t="s">
        <v>799</v>
      </c>
      <c r="G55" t="s">
        <v>798</v>
      </c>
      <c r="H55" t="s">
        <v>798</v>
      </c>
      <c r="I55">
        <v>0</v>
      </c>
      <c r="J55" t="s">
        <v>797</v>
      </c>
      <c r="K55" t="s">
        <v>797</v>
      </c>
      <c r="L55" t="s">
        <v>1093</v>
      </c>
      <c r="M55" t="s">
        <v>911</v>
      </c>
      <c r="N55" t="s">
        <v>797</v>
      </c>
      <c r="O55" t="s">
        <v>797</v>
      </c>
      <c r="P55" t="s">
        <v>1094</v>
      </c>
      <c r="Q55" t="s">
        <v>1095</v>
      </c>
      <c r="R55" t="s">
        <v>37</v>
      </c>
      <c r="S55" t="s">
        <v>814</v>
      </c>
      <c r="T55" t="s">
        <v>1096</v>
      </c>
      <c r="U55">
        <v>0</v>
      </c>
      <c r="V55" t="s">
        <v>1097</v>
      </c>
      <c r="W55" t="s">
        <v>1098</v>
      </c>
    </row>
    <row r="56" spans="1:23" customFormat="1" ht="16" x14ac:dyDescent="0.2">
      <c r="A56" t="s">
        <v>1089</v>
      </c>
      <c r="B56" t="s">
        <v>1090</v>
      </c>
      <c r="C56" t="s">
        <v>1091</v>
      </c>
      <c r="D56">
        <v>1227</v>
      </c>
      <c r="E56" t="s">
        <v>144</v>
      </c>
      <c r="F56" t="s">
        <v>799</v>
      </c>
      <c r="G56" t="s">
        <v>798</v>
      </c>
      <c r="H56" t="s">
        <v>798</v>
      </c>
      <c r="I56">
        <v>0</v>
      </c>
      <c r="J56" t="s">
        <v>797</v>
      </c>
      <c r="K56" t="s">
        <v>797</v>
      </c>
      <c r="L56" t="s">
        <v>1093</v>
      </c>
      <c r="M56" t="s">
        <v>911</v>
      </c>
      <c r="N56" t="s">
        <v>797</v>
      </c>
      <c r="O56" t="s">
        <v>797</v>
      </c>
      <c r="P56" t="s">
        <v>1094</v>
      </c>
      <c r="Q56" t="s">
        <v>1095</v>
      </c>
      <c r="R56" t="s">
        <v>37</v>
      </c>
      <c r="S56" t="s">
        <v>814</v>
      </c>
      <c r="T56" t="s">
        <v>1099</v>
      </c>
      <c r="U56">
        <v>0</v>
      </c>
      <c r="V56" t="s">
        <v>1097</v>
      </c>
      <c r="W56" t="s">
        <v>1098</v>
      </c>
    </row>
    <row r="57" spans="1:23" customFormat="1" ht="16" x14ac:dyDescent="0.2">
      <c r="A57" t="s">
        <v>1089</v>
      </c>
      <c r="B57" t="s">
        <v>1090</v>
      </c>
      <c r="C57" t="s">
        <v>1091</v>
      </c>
      <c r="D57">
        <v>1227</v>
      </c>
      <c r="E57" t="s">
        <v>985</v>
      </c>
      <c r="F57" t="s">
        <v>799</v>
      </c>
      <c r="G57" t="s">
        <v>798</v>
      </c>
      <c r="H57" t="s">
        <v>798</v>
      </c>
      <c r="I57">
        <v>0</v>
      </c>
      <c r="J57" t="s">
        <v>797</v>
      </c>
      <c r="K57" t="s">
        <v>797</v>
      </c>
      <c r="L57" t="s">
        <v>1093</v>
      </c>
      <c r="M57" t="s">
        <v>911</v>
      </c>
      <c r="N57" t="s">
        <v>797</v>
      </c>
      <c r="O57" t="s">
        <v>797</v>
      </c>
      <c r="P57" t="s">
        <v>1100</v>
      </c>
      <c r="Q57" t="s">
        <v>1101</v>
      </c>
      <c r="R57" t="s">
        <v>37</v>
      </c>
      <c r="S57" t="s">
        <v>814</v>
      </c>
      <c r="T57" t="s">
        <v>1102</v>
      </c>
      <c r="U57">
        <v>0</v>
      </c>
      <c r="V57" t="s">
        <v>1097</v>
      </c>
      <c r="W57" t="s">
        <v>1098</v>
      </c>
    </row>
    <row r="58" spans="1:23" customFormat="1" ht="16" x14ac:dyDescent="0.2">
      <c r="A58" t="s">
        <v>1089</v>
      </c>
      <c r="B58" t="s">
        <v>1090</v>
      </c>
      <c r="C58" t="s">
        <v>1091</v>
      </c>
      <c r="D58">
        <v>1227</v>
      </c>
      <c r="E58" t="s">
        <v>866</v>
      </c>
      <c r="F58" t="s">
        <v>799</v>
      </c>
      <c r="G58" t="s">
        <v>798</v>
      </c>
      <c r="H58" t="s">
        <v>798</v>
      </c>
      <c r="I58">
        <v>0</v>
      </c>
      <c r="J58" t="s">
        <v>797</v>
      </c>
      <c r="K58" t="s">
        <v>797</v>
      </c>
      <c r="L58" t="s">
        <v>1093</v>
      </c>
      <c r="M58" t="s">
        <v>911</v>
      </c>
      <c r="N58" t="s">
        <v>797</v>
      </c>
      <c r="O58" t="s">
        <v>797</v>
      </c>
      <c r="P58" t="s">
        <v>1100</v>
      </c>
      <c r="Q58" t="s">
        <v>1101</v>
      </c>
      <c r="R58" t="s">
        <v>37</v>
      </c>
      <c r="S58" t="s">
        <v>814</v>
      </c>
      <c r="T58" t="s">
        <v>1103</v>
      </c>
      <c r="U58">
        <v>0</v>
      </c>
      <c r="V58" t="s">
        <v>1097</v>
      </c>
      <c r="W58" t="s">
        <v>1098</v>
      </c>
    </row>
    <row r="59" spans="1:23" customFormat="1" ht="16" x14ac:dyDescent="0.2">
      <c r="A59" t="s">
        <v>1104</v>
      </c>
      <c r="B59" t="s">
        <v>1105</v>
      </c>
      <c r="C59" t="s">
        <v>1106</v>
      </c>
      <c r="D59">
        <v>1228</v>
      </c>
      <c r="E59" t="s">
        <v>866</v>
      </c>
      <c r="F59" t="s">
        <v>799</v>
      </c>
      <c r="G59" t="s">
        <v>798</v>
      </c>
      <c r="H59" t="s">
        <v>798</v>
      </c>
      <c r="I59">
        <v>0</v>
      </c>
      <c r="J59" t="s">
        <v>797</v>
      </c>
      <c r="K59" t="s">
        <v>797</v>
      </c>
      <c r="L59" t="s">
        <v>1082</v>
      </c>
      <c r="M59" t="s">
        <v>797</v>
      </c>
      <c r="N59" t="s">
        <v>812</v>
      </c>
      <c r="O59" t="s">
        <v>813</v>
      </c>
      <c r="P59" t="s">
        <v>797</v>
      </c>
      <c r="Q59" t="s">
        <v>797</v>
      </c>
      <c r="R59" t="s">
        <v>37</v>
      </c>
      <c r="S59" t="s">
        <v>814</v>
      </c>
      <c r="T59" t="s">
        <v>1107</v>
      </c>
      <c r="U59">
        <v>0</v>
      </c>
      <c r="V59" t="s">
        <v>1108</v>
      </c>
      <c r="W59" t="s">
        <v>1109</v>
      </c>
    </row>
    <row r="60" spans="1:23" customFormat="1" ht="16" x14ac:dyDescent="0.2">
      <c r="A60" t="s">
        <v>1104</v>
      </c>
      <c r="B60" t="s">
        <v>1105</v>
      </c>
      <c r="C60" t="s">
        <v>1106</v>
      </c>
      <c r="D60">
        <v>1228</v>
      </c>
      <c r="E60" t="s">
        <v>992</v>
      </c>
      <c r="F60" t="s">
        <v>799</v>
      </c>
      <c r="G60" t="s">
        <v>798</v>
      </c>
      <c r="H60" t="s">
        <v>798</v>
      </c>
      <c r="I60">
        <v>0</v>
      </c>
      <c r="J60" t="s">
        <v>797</v>
      </c>
      <c r="K60" t="s">
        <v>797</v>
      </c>
      <c r="L60" t="s">
        <v>1082</v>
      </c>
      <c r="M60" t="s">
        <v>797</v>
      </c>
      <c r="N60" t="s">
        <v>812</v>
      </c>
      <c r="O60" t="s">
        <v>813</v>
      </c>
      <c r="P60" t="s">
        <v>797</v>
      </c>
      <c r="Q60" t="s">
        <v>797</v>
      </c>
      <c r="R60" t="s">
        <v>37</v>
      </c>
      <c r="S60" t="s">
        <v>814</v>
      </c>
      <c r="T60" t="s">
        <v>1110</v>
      </c>
      <c r="U60">
        <v>0</v>
      </c>
      <c r="V60" t="s">
        <v>1108</v>
      </c>
      <c r="W60" t="s">
        <v>1109</v>
      </c>
    </row>
    <row r="61" spans="1:23" customFormat="1" ht="16" x14ac:dyDescent="0.2">
      <c r="A61" t="s">
        <v>1104</v>
      </c>
      <c r="B61" t="s">
        <v>1105</v>
      </c>
      <c r="C61" t="s">
        <v>1106</v>
      </c>
      <c r="D61">
        <v>1228</v>
      </c>
      <c r="E61" t="s">
        <v>856</v>
      </c>
      <c r="F61" t="s">
        <v>799</v>
      </c>
      <c r="G61" t="s">
        <v>798</v>
      </c>
      <c r="H61" t="s">
        <v>798</v>
      </c>
      <c r="I61">
        <v>0</v>
      </c>
      <c r="J61" t="s">
        <v>797</v>
      </c>
      <c r="K61" t="s">
        <v>797</v>
      </c>
      <c r="L61" t="s">
        <v>1082</v>
      </c>
      <c r="M61" t="s">
        <v>797</v>
      </c>
      <c r="N61" t="s">
        <v>812</v>
      </c>
      <c r="O61" t="s">
        <v>813</v>
      </c>
      <c r="P61" t="s">
        <v>797</v>
      </c>
      <c r="Q61" t="s">
        <v>797</v>
      </c>
      <c r="R61" t="s">
        <v>37</v>
      </c>
      <c r="S61" t="s">
        <v>814</v>
      </c>
      <c r="T61" t="s">
        <v>1111</v>
      </c>
      <c r="U61">
        <v>0</v>
      </c>
      <c r="V61" t="s">
        <v>1108</v>
      </c>
      <c r="W61" t="s">
        <v>1109</v>
      </c>
    </row>
    <row r="62" spans="1:23" customFormat="1" ht="16" x14ac:dyDescent="0.2">
      <c r="A62" t="s">
        <v>1104</v>
      </c>
      <c r="B62" t="s">
        <v>1105</v>
      </c>
      <c r="C62" t="s">
        <v>1106</v>
      </c>
      <c r="D62">
        <v>1228</v>
      </c>
      <c r="E62" t="s">
        <v>955</v>
      </c>
      <c r="F62" t="s">
        <v>799</v>
      </c>
      <c r="G62" t="s">
        <v>798</v>
      </c>
      <c r="H62" t="s">
        <v>798</v>
      </c>
      <c r="I62">
        <v>0</v>
      </c>
      <c r="J62" t="s">
        <v>797</v>
      </c>
      <c r="K62" t="s">
        <v>797</v>
      </c>
      <c r="L62" t="s">
        <v>1082</v>
      </c>
      <c r="M62" t="s">
        <v>797</v>
      </c>
      <c r="N62" t="s">
        <v>812</v>
      </c>
      <c r="O62" t="s">
        <v>813</v>
      </c>
      <c r="P62" t="s">
        <v>797</v>
      </c>
      <c r="Q62" t="s">
        <v>797</v>
      </c>
      <c r="R62" t="s">
        <v>37</v>
      </c>
      <c r="S62" t="s">
        <v>814</v>
      </c>
      <c r="T62" t="s">
        <v>1112</v>
      </c>
      <c r="U62">
        <v>0</v>
      </c>
      <c r="V62" t="s">
        <v>1108</v>
      </c>
      <c r="W62" t="s">
        <v>1109</v>
      </c>
    </row>
    <row r="63" spans="1:23" customFormat="1" ht="16" x14ac:dyDescent="0.2">
      <c r="A63" t="s">
        <v>1104</v>
      </c>
      <c r="B63" t="s">
        <v>1105</v>
      </c>
      <c r="C63" t="s">
        <v>1106</v>
      </c>
      <c r="D63">
        <v>1228</v>
      </c>
      <c r="E63" t="s">
        <v>870</v>
      </c>
      <c r="F63" t="s">
        <v>799</v>
      </c>
      <c r="G63" t="s">
        <v>798</v>
      </c>
      <c r="H63" t="s">
        <v>798</v>
      </c>
      <c r="I63">
        <v>0</v>
      </c>
      <c r="J63" t="s">
        <v>797</v>
      </c>
      <c r="K63" t="s">
        <v>797</v>
      </c>
      <c r="L63" t="s">
        <v>1082</v>
      </c>
      <c r="M63" t="s">
        <v>797</v>
      </c>
      <c r="N63" t="s">
        <v>812</v>
      </c>
      <c r="O63" t="s">
        <v>813</v>
      </c>
      <c r="P63" t="s">
        <v>797</v>
      </c>
      <c r="Q63" t="s">
        <v>797</v>
      </c>
      <c r="R63" t="s">
        <v>37</v>
      </c>
      <c r="S63" t="s">
        <v>814</v>
      </c>
      <c r="T63" t="s">
        <v>1113</v>
      </c>
      <c r="U63">
        <v>0</v>
      </c>
      <c r="V63" t="s">
        <v>1108</v>
      </c>
      <c r="W63" t="s">
        <v>1109</v>
      </c>
    </row>
    <row r="64" spans="1:23" customFormat="1" ht="16" x14ac:dyDescent="0.2">
      <c r="A64" t="s">
        <v>1114</v>
      </c>
      <c r="B64" t="s">
        <v>1115</v>
      </c>
      <c r="C64" t="s">
        <v>1116</v>
      </c>
      <c r="D64">
        <v>1407</v>
      </c>
      <c r="E64" t="s">
        <v>810</v>
      </c>
      <c r="F64" t="s">
        <v>799</v>
      </c>
      <c r="G64" t="s">
        <v>798</v>
      </c>
      <c r="H64" t="s">
        <v>798</v>
      </c>
      <c r="I64">
        <v>0</v>
      </c>
      <c r="J64" t="s">
        <v>797</v>
      </c>
      <c r="K64" t="s">
        <v>797</v>
      </c>
      <c r="L64" t="s">
        <v>1117</v>
      </c>
      <c r="M64" t="s">
        <v>911</v>
      </c>
      <c r="N64" t="s">
        <v>797</v>
      </c>
      <c r="O64" t="s">
        <v>797</v>
      </c>
      <c r="P64" t="s">
        <v>1118</v>
      </c>
      <c r="Q64" t="s">
        <v>1119</v>
      </c>
      <c r="R64" t="s">
        <v>37</v>
      </c>
      <c r="S64" t="s">
        <v>44</v>
      </c>
      <c r="T64" t="s">
        <v>1120</v>
      </c>
      <c r="U64">
        <v>0</v>
      </c>
      <c r="V64" t="s">
        <v>1121</v>
      </c>
      <c r="W64" t="s">
        <v>1122</v>
      </c>
    </row>
    <row r="65" spans="1:23" customFormat="1" ht="16" x14ac:dyDescent="0.2">
      <c r="A65" t="s">
        <v>1123</v>
      </c>
      <c r="B65" t="s">
        <v>1124</v>
      </c>
      <c r="C65" t="s">
        <v>1125</v>
      </c>
      <c r="D65">
        <v>2085</v>
      </c>
      <c r="E65" t="s">
        <v>821</v>
      </c>
      <c r="F65" t="s">
        <v>799</v>
      </c>
      <c r="G65" t="s">
        <v>798</v>
      </c>
      <c r="H65" t="s">
        <v>798</v>
      </c>
      <c r="I65">
        <v>0</v>
      </c>
      <c r="J65" t="s">
        <v>797</v>
      </c>
      <c r="K65" t="s">
        <v>797</v>
      </c>
      <c r="L65" t="s">
        <v>37</v>
      </c>
      <c r="M65" t="s">
        <v>843</v>
      </c>
      <c r="N65" t="s">
        <v>797</v>
      </c>
      <c r="O65" t="s">
        <v>797</v>
      </c>
      <c r="P65" t="s">
        <v>1048</v>
      </c>
      <c r="Q65" t="s">
        <v>1049</v>
      </c>
      <c r="R65" t="s">
        <v>37</v>
      </c>
      <c r="S65" t="s">
        <v>814</v>
      </c>
      <c r="T65" t="s">
        <v>1126</v>
      </c>
      <c r="U65">
        <v>0</v>
      </c>
      <c r="V65" t="s">
        <v>1127</v>
      </c>
      <c r="W65" t="s">
        <v>1128</v>
      </c>
    </row>
    <row r="66" spans="1:23" customFormat="1" ht="16" x14ac:dyDescent="0.2">
      <c r="A66" t="s">
        <v>1129</v>
      </c>
      <c r="B66" t="s">
        <v>1130</v>
      </c>
      <c r="C66" t="s">
        <v>1131</v>
      </c>
      <c r="D66">
        <v>2043</v>
      </c>
      <c r="E66" t="s">
        <v>866</v>
      </c>
      <c r="F66" t="s">
        <v>798</v>
      </c>
      <c r="G66" t="s">
        <v>799</v>
      </c>
      <c r="H66" t="s">
        <v>798</v>
      </c>
      <c r="I66">
        <v>0</v>
      </c>
      <c r="J66" t="s">
        <v>797</v>
      </c>
      <c r="K66" t="s">
        <v>797</v>
      </c>
      <c r="L66" t="s">
        <v>1132</v>
      </c>
      <c r="M66" t="s">
        <v>797</v>
      </c>
      <c r="N66" t="s">
        <v>812</v>
      </c>
      <c r="O66" t="s">
        <v>813</v>
      </c>
      <c r="P66" t="s">
        <v>797</v>
      </c>
      <c r="Q66" t="s">
        <v>797</v>
      </c>
      <c r="R66" t="s">
        <v>37</v>
      </c>
      <c r="S66" t="s">
        <v>814</v>
      </c>
      <c r="T66" t="s">
        <v>1133</v>
      </c>
      <c r="U66">
        <v>0</v>
      </c>
      <c r="V66" t="s">
        <v>1134</v>
      </c>
      <c r="W66" t="s">
        <v>1135</v>
      </c>
    </row>
    <row r="67" spans="1:23" customFormat="1" ht="16" x14ac:dyDescent="0.2">
      <c r="A67" t="s">
        <v>1136</v>
      </c>
      <c r="B67" t="s">
        <v>1137</v>
      </c>
      <c r="C67" t="s">
        <v>1138</v>
      </c>
      <c r="D67">
        <v>1229</v>
      </c>
      <c r="E67" t="s">
        <v>866</v>
      </c>
      <c r="F67" t="s">
        <v>799</v>
      </c>
      <c r="G67" t="s">
        <v>798</v>
      </c>
      <c r="H67" t="s">
        <v>798</v>
      </c>
      <c r="I67">
        <v>0</v>
      </c>
      <c r="J67" t="s">
        <v>797</v>
      </c>
      <c r="K67" t="s">
        <v>797</v>
      </c>
      <c r="L67" t="s">
        <v>1132</v>
      </c>
      <c r="M67" t="s">
        <v>797</v>
      </c>
      <c r="N67" t="s">
        <v>812</v>
      </c>
      <c r="O67" t="s">
        <v>965</v>
      </c>
      <c r="P67" t="s">
        <v>797</v>
      </c>
      <c r="Q67" t="s">
        <v>797</v>
      </c>
      <c r="R67" t="s">
        <v>37</v>
      </c>
      <c r="S67" t="s">
        <v>814</v>
      </c>
      <c r="T67" t="s">
        <v>1139</v>
      </c>
      <c r="U67">
        <v>0</v>
      </c>
      <c r="V67" t="s">
        <v>1140</v>
      </c>
      <c r="W67" t="s">
        <v>1141</v>
      </c>
    </row>
    <row r="68" spans="1:23" customFormat="1" ht="16" x14ac:dyDescent="0.2">
      <c r="A68" t="s">
        <v>1136</v>
      </c>
      <c r="B68" t="s">
        <v>1137</v>
      </c>
      <c r="C68" t="s">
        <v>1138</v>
      </c>
      <c r="D68">
        <v>1229</v>
      </c>
      <c r="E68" t="s">
        <v>904</v>
      </c>
      <c r="F68" t="s">
        <v>799</v>
      </c>
      <c r="G68" t="s">
        <v>798</v>
      </c>
      <c r="H68" t="s">
        <v>798</v>
      </c>
      <c r="I68">
        <v>0</v>
      </c>
      <c r="J68" t="s">
        <v>1142</v>
      </c>
      <c r="K68" t="s">
        <v>1143</v>
      </c>
      <c r="L68" t="s">
        <v>1132</v>
      </c>
      <c r="M68" t="s">
        <v>801</v>
      </c>
      <c r="N68" t="s">
        <v>797</v>
      </c>
      <c r="O68" t="s">
        <v>797</v>
      </c>
      <c r="P68" t="s">
        <v>1144</v>
      </c>
      <c r="Q68" t="s">
        <v>1145</v>
      </c>
      <c r="R68" t="s">
        <v>1146</v>
      </c>
      <c r="S68" t="s">
        <v>44</v>
      </c>
      <c r="T68" t="s">
        <v>1147</v>
      </c>
      <c r="U68">
        <v>0</v>
      </c>
      <c r="V68" t="s">
        <v>1140</v>
      </c>
      <c r="W68" t="s">
        <v>1141</v>
      </c>
    </row>
    <row r="69" spans="1:23" customFormat="1" ht="16" x14ac:dyDescent="0.2">
      <c r="A69" t="s">
        <v>1136</v>
      </c>
      <c r="B69" t="s">
        <v>1137</v>
      </c>
      <c r="C69" t="s">
        <v>1138</v>
      </c>
      <c r="D69">
        <v>1229</v>
      </c>
      <c r="E69" t="s">
        <v>861</v>
      </c>
      <c r="F69" t="s">
        <v>799</v>
      </c>
      <c r="G69" t="s">
        <v>798</v>
      </c>
      <c r="H69" t="s">
        <v>798</v>
      </c>
      <c r="I69">
        <v>0</v>
      </c>
      <c r="J69" t="s">
        <v>1148</v>
      </c>
      <c r="K69" t="s">
        <v>1149</v>
      </c>
      <c r="L69" t="s">
        <v>1132</v>
      </c>
      <c r="M69" t="s">
        <v>801</v>
      </c>
      <c r="N69" t="s">
        <v>797</v>
      </c>
      <c r="O69" t="s">
        <v>797</v>
      </c>
      <c r="P69" t="s">
        <v>1150</v>
      </c>
      <c r="Q69" t="s">
        <v>1151</v>
      </c>
      <c r="R69" t="s">
        <v>1152</v>
      </c>
      <c r="S69" t="s">
        <v>44</v>
      </c>
      <c r="T69" t="s">
        <v>1153</v>
      </c>
      <c r="U69">
        <v>0</v>
      </c>
      <c r="V69" t="s">
        <v>1140</v>
      </c>
      <c r="W69" t="s">
        <v>1141</v>
      </c>
    </row>
    <row r="70" spans="1:23" customFormat="1" ht="16" x14ac:dyDescent="0.2">
      <c r="A70" t="s">
        <v>1136</v>
      </c>
      <c r="B70" t="s">
        <v>1137</v>
      </c>
      <c r="C70" t="s">
        <v>1138</v>
      </c>
      <c r="D70">
        <v>1229</v>
      </c>
      <c r="E70" t="s">
        <v>870</v>
      </c>
      <c r="F70" t="s">
        <v>799</v>
      </c>
      <c r="G70" t="s">
        <v>798</v>
      </c>
      <c r="H70" t="s">
        <v>798</v>
      </c>
      <c r="I70">
        <v>0</v>
      </c>
      <c r="J70" t="s">
        <v>888</v>
      </c>
      <c r="K70" t="s">
        <v>889</v>
      </c>
      <c r="L70" t="s">
        <v>1132</v>
      </c>
      <c r="M70" t="s">
        <v>801</v>
      </c>
      <c r="N70" t="s">
        <v>797</v>
      </c>
      <c r="O70" t="s">
        <v>797</v>
      </c>
      <c r="P70" t="s">
        <v>1154</v>
      </c>
      <c r="Q70" t="s">
        <v>1155</v>
      </c>
      <c r="R70" t="s">
        <v>1156</v>
      </c>
      <c r="S70" t="s">
        <v>44</v>
      </c>
      <c r="T70" t="s">
        <v>1157</v>
      </c>
      <c r="U70">
        <v>0</v>
      </c>
      <c r="V70" t="s">
        <v>1140</v>
      </c>
      <c r="W70" t="s">
        <v>1141</v>
      </c>
    </row>
    <row r="71" spans="1:23" customFormat="1" ht="16" x14ac:dyDescent="0.2">
      <c r="A71" t="s">
        <v>1158</v>
      </c>
      <c r="B71" t="s">
        <v>1159</v>
      </c>
      <c r="C71" t="s">
        <v>1160</v>
      </c>
      <c r="D71">
        <v>1353</v>
      </c>
      <c r="E71" t="s">
        <v>810</v>
      </c>
      <c r="F71" t="s">
        <v>799</v>
      </c>
      <c r="G71" t="s">
        <v>798</v>
      </c>
      <c r="H71" t="s">
        <v>798</v>
      </c>
      <c r="I71">
        <v>0</v>
      </c>
      <c r="J71" t="s">
        <v>797</v>
      </c>
      <c r="K71" t="s">
        <v>797</v>
      </c>
      <c r="L71" t="s">
        <v>975</v>
      </c>
      <c r="M71" t="s">
        <v>797</v>
      </c>
      <c r="N71" t="s">
        <v>812</v>
      </c>
      <c r="O71" t="s">
        <v>952</v>
      </c>
      <c r="P71" t="s">
        <v>797</v>
      </c>
      <c r="Q71" t="s">
        <v>797</v>
      </c>
      <c r="R71" t="s">
        <v>37</v>
      </c>
      <c r="S71" t="s">
        <v>814</v>
      </c>
      <c r="T71" t="s">
        <v>1161</v>
      </c>
      <c r="U71">
        <v>0</v>
      </c>
      <c r="V71" t="s">
        <v>1162</v>
      </c>
      <c r="W71" t="s">
        <v>1163</v>
      </c>
    </row>
    <row r="72" spans="1:23" customFormat="1" ht="16" x14ac:dyDescent="0.2">
      <c r="A72" t="s">
        <v>1164</v>
      </c>
      <c r="B72" t="s">
        <v>1165</v>
      </c>
      <c r="C72" t="s">
        <v>1166</v>
      </c>
      <c r="D72">
        <v>1230</v>
      </c>
      <c r="E72" t="s">
        <v>866</v>
      </c>
      <c r="F72" t="s">
        <v>799</v>
      </c>
      <c r="G72" t="s">
        <v>798</v>
      </c>
      <c r="H72" t="s">
        <v>798</v>
      </c>
      <c r="I72">
        <v>0</v>
      </c>
      <c r="J72" t="s">
        <v>797</v>
      </c>
      <c r="K72" t="s">
        <v>797</v>
      </c>
      <c r="L72" t="s">
        <v>824</v>
      </c>
      <c r="M72" t="s">
        <v>797</v>
      </c>
      <c r="N72" t="s">
        <v>812</v>
      </c>
      <c r="O72" t="s">
        <v>813</v>
      </c>
      <c r="P72" t="s">
        <v>797</v>
      </c>
      <c r="Q72" t="s">
        <v>797</v>
      </c>
      <c r="R72" t="s">
        <v>37</v>
      </c>
      <c r="S72" t="s">
        <v>814</v>
      </c>
      <c r="T72" t="s">
        <v>1167</v>
      </c>
      <c r="U72">
        <v>0</v>
      </c>
      <c r="V72" t="s">
        <v>1168</v>
      </c>
      <c r="W72" t="s">
        <v>1169</v>
      </c>
    </row>
    <row r="73" spans="1:23" customFormat="1" ht="16" x14ac:dyDescent="0.2">
      <c r="A73" t="s">
        <v>1164</v>
      </c>
      <c r="B73" t="s">
        <v>1165</v>
      </c>
      <c r="C73" t="s">
        <v>1166</v>
      </c>
      <c r="D73">
        <v>1230</v>
      </c>
      <c r="E73" t="s">
        <v>992</v>
      </c>
      <c r="F73" t="s">
        <v>799</v>
      </c>
      <c r="G73" t="s">
        <v>798</v>
      </c>
      <c r="H73" t="s">
        <v>798</v>
      </c>
      <c r="I73">
        <v>0</v>
      </c>
      <c r="J73" t="s">
        <v>797</v>
      </c>
      <c r="K73" t="s">
        <v>797</v>
      </c>
      <c r="L73" t="s">
        <v>824</v>
      </c>
      <c r="M73" t="s">
        <v>797</v>
      </c>
      <c r="N73" t="s">
        <v>812</v>
      </c>
      <c r="O73" t="s">
        <v>813</v>
      </c>
      <c r="P73" t="s">
        <v>797</v>
      </c>
      <c r="Q73" t="s">
        <v>797</v>
      </c>
      <c r="R73" t="s">
        <v>37</v>
      </c>
      <c r="S73" t="s">
        <v>814</v>
      </c>
      <c r="T73" t="s">
        <v>1170</v>
      </c>
      <c r="U73">
        <v>0</v>
      </c>
      <c r="V73" t="s">
        <v>1168</v>
      </c>
      <c r="W73" t="s">
        <v>1169</v>
      </c>
    </row>
    <row r="74" spans="1:23" customFormat="1" ht="16" x14ac:dyDescent="0.2">
      <c r="A74" t="s">
        <v>1164</v>
      </c>
      <c r="B74" t="s">
        <v>1165</v>
      </c>
      <c r="C74" t="s">
        <v>1166</v>
      </c>
      <c r="D74">
        <v>1230</v>
      </c>
      <c r="E74" t="s">
        <v>877</v>
      </c>
      <c r="F74" t="s">
        <v>798</v>
      </c>
      <c r="G74" t="s">
        <v>799</v>
      </c>
      <c r="H74" t="s">
        <v>798</v>
      </c>
      <c r="I74">
        <v>0</v>
      </c>
      <c r="J74" t="s">
        <v>1080</v>
      </c>
      <c r="K74" t="s">
        <v>1081</v>
      </c>
      <c r="L74" t="s">
        <v>835</v>
      </c>
      <c r="M74" t="s">
        <v>801</v>
      </c>
      <c r="N74" t="s">
        <v>797</v>
      </c>
      <c r="O74" t="s">
        <v>797</v>
      </c>
      <c r="P74" t="s">
        <v>1171</v>
      </c>
      <c r="Q74" t="s">
        <v>1172</v>
      </c>
      <c r="R74" t="s">
        <v>1173</v>
      </c>
      <c r="S74" t="s">
        <v>44</v>
      </c>
      <c r="T74" t="s">
        <v>1174</v>
      </c>
      <c r="U74">
        <v>0</v>
      </c>
      <c r="V74" t="s">
        <v>1168</v>
      </c>
      <c r="W74" t="s">
        <v>1169</v>
      </c>
    </row>
    <row r="75" spans="1:23" customFormat="1" ht="16" x14ac:dyDescent="0.2">
      <c r="A75" t="s">
        <v>1164</v>
      </c>
      <c r="B75" t="s">
        <v>1165</v>
      </c>
      <c r="C75" t="s">
        <v>1166</v>
      </c>
      <c r="D75">
        <v>1230</v>
      </c>
      <c r="E75" t="s">
        <v>856</v>
      </c>
      <c r="F75" t="s">
        <v>799</v>
      </c>
      <c r="G75" t="s">
        <v>798</v>
      </c>
      <c r="H75" t="s">
        <v>798</v>
      </c>
      <c r="I75">
        <v>0</v>
      </c>
      <c r="J75" t="s">
        <v>797</v>
      </c>
      <c r="K75" t="s">
        <v>797</v>
      </c>
      <c r="L75" t="s">
        <v>824</v>
      </c>
      <c r="M75" t="s">
        <v>797</v>
      </c>
      <c r="N75" t="s">
        <v>812</v>
      </c>
      <c r="O75" t="s">
        <v>813</v>
      </c>
      <c r="P75" t="s">
        <v>797</v>
      </c>
      <c r="Q75" t="s">
        <v>797</v>
      </c>
      <c r="R75" t="s">
        <v>37</v>
      </c>
      <c r="S75" t="s">
        <v>814</v>
      </c>
      <c r="T75" t="s">
        <v>1175</v>
      </c>
      <c r="U75">
        <v>0</v>
      </c>
      <c r="V75" t="s">
        <v>1168</v>
      </c>
      <c r="W75" t="s">
        <v>1169</v>
      </c>
    </row>
    <row r="76" spans="1:23" customFormat="1" ht="16" x14ac:dyDescent="0.2">
      <c r="A76" t="s">
        <v>1164</v>
      </c>
      <c r="B76" t="s">
        <v>1165</v>
      </c>
      <c r="C76" t="s">
        <v>1166</v>
      </c>
      <c r="D76">
        <v>1230</v>
      </c>
      <c r="E76" t="s">
        <v>955</v>
      </c>
      <c r="F76" t="s">
        <v>799</v>
      </c>
      <c r="G76" t="s">
        <v>798</v>
      </c>
      <c r="H76" t="s">
        <v>798</v>
      </c>
      <c r="I76">
        <v>0</v>
      </c>
      <c r="J76" t="s">
        <v>797</v>
      </c>
      <c r="K76" t="s">
        <v>797</v>
      </c>
      <c r="L76" t="s">
        <v>824</v>
      </c>
      <c r="M76" t="s">
        <v>797</v>
      </c>
      <c r="N76" t="s">
        <v>812</v>
      </c>
      <c r="O76" t="s">
        <v>813</v>
      </c>
      <c r="P76" t="s">
        <v>797</v>
      </c>
      <c r="Q76" t="s">
        <v>797</v>
      </c>
      <c r="R76" t="s">
        <v>37</v>
      </c>
      <c r="S76" t="s">
        <v>814</v>
      </c>
      <c r="T76" t="s">
        <v>1176</v>
      </c>
      <c r="U76">
        <v>0</v>
      </c>
      <c r="V76" t="s">
        <v>1168</v>
      </c>
      <c r="W76" t="s">
        <v>1169</v>
      </c>
    </row>
    <row r="77" spans="1:23" customFormat="1" ht="16" x14ac:dyDescent="0.2">
      <c r="A77" t="s">
        <v>1164</v>
      </c>
      <c r="B77" t="s">
        <v>1165</v>
      </c>
      <c r="C77" t="s">
        <v>1166</v>
      </c>
      <c r="D77">
        <v>1230</v>
      </c>
      <c r="E77" t="s">
        <v>904</v>
      </c>
      <c r="F77" t="s">
        <v>799</v>
      </c>
      <c r="G77" t="s">
        <v>798</v>
      </c>
      <c r="H77" t="s">
        <v>798</v>
      </c>
      <c r="I77">
        <v>0</v>
      </c>
      <c r="J77" t="s">
        <v>797</v>
      </c>
      <c r="K77" t="s">
        <v>797</v>
      </c>
      <c r="L77" t="s">
        <v>824</v>
      </c>
      <c r="M77" t="s">
        <v>797</v>
      </c>
      <c r="N77" t="s">
        <v>812</v>
      </c>
      <c r="O77" t="s">
        <v>813</v>
      </c>
      <c r="P77" t="s">
        <v>797</v>
      </c>
      <c r="Q77" t="s">
        <v>797</v>
      </c>
      <c r="R77" t="s">
        <v>37</v>
      </c>
      <c r="S77" t="s">
        <v>814</v>
      </c>
      <c r="T77" t="s">
        <v>1177</v>
      </c>
      <c r="U77">
        <v>0</v>
      </c>
      <c r="V77" t="s">
        <v>1168</v>
      </c>
      <c r="W77" t="s">
        <v>1169</v>
      </c>
    </row>
    <row r="78" spans="1:23" customFormat="1" ht="16" x14ac:dyDescent="0.2">
      <c r="A78" t="s">
        <v>1164</v>
      </c>
      <c r="B78" t="s">
        <v>1165</v>
      </c>
      <c r="C78" t="s">
        <v>1166</v>
      </c>
      <c r="D78">
        <v>1230</v>
      </c>
      <c r="E78" t="s">
        <v>870</v>
      </c>
      <c r="F78" t="s">
        <v>799</v>
      </c>
      <c r="G78" t="s">
        <v>798</v>
      </c>
      <c r="H78" t="s">
        <v>798</v>
      </c>
      <c r="I78">
        <v>0</v>
      </c>
      <c r="J78" t="s">
        <v>797</v>
      </c>
      <c r="K78" t="s">
        <v>797</v>
      </c>
      <c r="L78" t="s">
        <v>824</v>
      </c>
      <c r="M78" t="s">
        <v>797</v>
      </c>
      <c r="N78" t="s">
        <v>812</v>
      </c>
      <c r="O78" t="s">
        <v>813</v>
      </c>
      <c r="P78" t="s">
        <v>797</v>
      </c>
      <c r="Q78" t="s">
        <v>797</v>
      </c>
      <c r="R78" t="s">
        <v>37</v>
      </c>
      <c r="S78" t="s">
        <v>814</v>
      </c>
      <c r="T78" t="s">
        <v>1178</v>
      </c>
      <c r="U78">
        <v>0</v>
      </c>
      <c r="V78" t="s">
        <v>1168</v>
      </c>
      <c r="W78" t="s">
        <v>1169</v>
      </c>
    </row>
    <row r="79" spans="1:23" customFormat="1" ht="16" x14ac:dyDescent="0.2">
      <c r="A79" t="s">
        <v>1179</v>
      </c>
      <c r="B79" t="s">
        <v>1180</v>
      </c>
      <c r="C79" t="s">
        <v>1181</v>
      </c>
      <c r="D79">
        <v>1231</v>
      </c>
      <c r="E79" t="s">
        <v>1092</v>
      </c>
      <c r="F79" t="s">
        <v>799</v>
      </c>
      <c r="G79" t="s">
        <v>798</v>
      </c>
      <c r="H79" t="s">
        <v>798</v>
      </c>
      <c r="I79">
        <v>0</v>
      </c>
      <c r="J79" t="s">
        <v>797</v>
      </c>
      <c r="K79" t="s">
        <v>797</v>
      </c>
      <c r="L79" t="s">
        <v>1117</v>
      </c>
      <c r="M79" t="s">
        <v>797</v>
      </c>
      <c r="N79" t="s">
        <v>812</v>
      </c>
      <c r="O79" t="s">
        <v>952</v>
      </c>
      <c r="P79" t="s">
        <v>797</v>
      </c>
      <c r="Q79" t="s">
        <v>797</v>
      </c>
      <c r="R79" t="s">
        <v>37</v>
      </c>
      <c r="S79" t="s">
        <v>44</v>
      </c>
      <c r="T79" t="s">
        <v>1182</v>
      </c>
      <c r="U79">
        <v>0</v>
      </c>
      <c r="V79" t="s">
        <v>1183</v>
      </c>
      <c r="W79" t="s">
        <v>1184</v>
      </c>
    </row>
    <row r="80" spans="1:23" customFormat="1" ht="16" x14ac:dyDescent="0.2">
      <c r="A80" t="s">
        <v>1179</v>
      </c>
      <c r="B80" t="s">
        <v>1180</v>
      </c>
      <c r="C80" t="s">
        <v>1181</v>
      </c>
      <c r="D80">
        <v>1231</v>
      </c>
      <c r="E80" t="s">
        <v>144</v>
      </c>
      <c r="F80" t="s">
        <v>799</v>
      </c>
      <c r="G80" t="s">
        <v>798</v>
      </c>
      <c r="H80" t="s">
        <v>798</v>
      </c>
      <c r="I80">
        <v>0</v>
      </c>
      <c r="J80" t="s">
        <v>797</v>
      </c>
      <c r="K80" t="s">
        <v>797</v>
      </c>
      <c r="L80" t="s">
        <v>1117</v>
      </c>
      <c r="M80" t="s">
        <v>797</v>
      </c>
      <c r="N80" t="s">
        <v>812</v>
      </c>
      <c r="O80" t="s">
        <v>952</v>
      </c>
      <c r="P80" t="s">
        <v>797</v>
      </c>
      <c r="Q80" t="s">
        <v>797</v>
      </c>
      <c r="R80" t="s">
        <v>37</v>
      </c>
      <c r="S80" t="s">
        <v>44</v>
      </c>
      <c r="T80" t="s">
        <v>1185</v>
      </c>
      <c r="U80">
        <v>0</v>
      </c>
      <c r="V80" t="s">
        <v>1183</v>
      </c>
      <c r="W80" t="s">
        <v>1184</v>
      </c>
    </row>
    <row r="81" spans="1:23" customFormat="1" ht="16" x14ac:dyDescent="0.2">
      <c r="A81" t="s">
        <v>1179</v>
      </c>
      <c r="B81" t="s">
        <v>1180</v>
      </c>
      <c r="C81" t="s">
        <v>1181</v>
      </c>
      <c r="D81">
        <v>1231</v>
      </c>
      <c r="E81" t="s">
        <v>985</v>
      </c>
      <c r="F81" t="s">
        <v>799</v>
      </c>
      <c r="G81" t="s">
        <v>798</v>
      </c>
      <c r="H81" t="s">
        <v>798</v>
      </c>
      <c r="I81">
        <v>0</v>
      </c>
      <c r="J81" t="s">
        <v>797</v>
      </c>
      <c r="K81" t="s">
        <v>797</v>
      </c>
      <c r="L81" t="s">
        <v>835</v>
      </c>
      <c r="M81" t="s">
        <v>911</v>
      </c>
      <c r="N81" t="s">
        <v>797</v>
      </c>
      <c r="O81" t="s">
        <v>797</v>
      </c>
      <c r="P81" t="s">
        <v>1100</v>
      </c>
      <c r="Q81" t="s">
        <v>1101</v>
      </c>
      <c r="R81" t="s">
        <v>37</v>
      </c>
      <c r="S81" t="s">
        <v>814</v>
      </c>
      <c r="T81" t="s">
        <v>1186</v>
      </c>
      <c r="U81">
        <v>0</v>
      </c>
      <c r="V81" t="s">
        <v>1183</v>
      </c>
      <c r="W81" t="s">
        <v>1184</v>
      </c>
    </row>
    <row r="82" spans="1:23" customFormat="1" ht="16" x14ac:dyDescent="0.2">
      <c r="A82" t="s">
        <v>1179</v>
      </c>
      <c r="B82" t="s">
        <v>1180</v>
      </c>
      <c r="C82" t="s">
        <v>1181</v>
      </c>
      <c r="D82">
        <v>1231</v>
      </c>
      <c r="E82" t="s">
        <v>1041</v>
      </c>
      <c r="F82" t="s">
        <v>799</v>
      </c>
      <c r="G82" t="s">
        <v>798</v>
      </c>
      <c r="H82" t="s">
        <v>798</v>
      </c>
      <c r="I82">
        <v>0</v>
      </c>
      <c r="J82" t="s">
        <v>797</v>
      </c>
      <c r="K82" t="s">
        <v>797</v>
      </c>
      <c r="L82" t="s">
        <v>1117</v>
      </c>
      <c r="M82" t="s">
        <v>797</v>
      </c>
      <c r="N82" t="s">
        <v>812</v>
      </c>
      <c r="O82" t="s">
        <v>952</v>
      </c>
      <c r="P82" t="s">
        <v>797</v>
      </c>
      <c r="Q82" t="s">
        <v>797</v>
      </c>
      <c r="R82" t="s">
        <v>37</v>
      </c>
      <c r="S82" t="s">
        <v>44</v>
      </c>
      <c r="T82" t="s">
        <v>1187</v>
      </c>
      <c r="U82">
        <v>0</v>
      </c>
      <c r="V82" t="s">
        <v>1183</v>
      </c>
      <c r="W82" t="s">
        <v>1184</v>
      </c>
    </row>
    <row r="83" spans="1:23" customFormat="1" ht="16" x14ac:dyDescent="0.2">
      <c r="A83" t="s">
        <v>1179</v>
      </c>
      <c r="B83" t="s">
        <v>1180</v>
      </c>
      <c r="C83" t="s">
        <v>1181</v>
      </c>
      <c r="D83">
        <v>1231</v>
      </c>
      <c r="E83" t="s">
        <v>866</v>
      </c>
      <c r="F83" t="s">
        <v>799</v>
      </c>
      <c r="G83" t="s">
        <v>798</v>
      </c>
      <c r="H83" t="s">
        <v>798</v>
      </c>
      <c r="I83">
        <v>0</v>
      </c>
      <c r="J83" t="s">
        <v>797</v>
      </c>
      <c r="K83" t="s">
        <v>797</v>
      </c>
      <c r="L83" t="s">
        <v>835</v>
      </c>
      <c r="M83" t="s">
        <v>836</v>
      </c>
      <c r="N83" t="s">
        <v>797</v>
      </c>
      <c r="O83" t="s">
        <v>797</v>
      </c>
      <c r="P83" t="s">
        <v>797</v>
      </c>
      <c r="Q83" t="s">
        <v>797</v>
      </c>
      <c r="R83" t="s">
        <v>37</v>
      </c>
      <c r="S83" t="s">
        <v>814</v>
      </c>
      <c r="T83" t="s">
        <v>1188</v>
      </c>
      <c r="U83">
        <v>0</v>
      </c>
      <c r="V83" t="s">
        <v>1183</v>
      </c>
      <c r="W83" t="s">
        <v>1184</v>
      </c>
    </row>
    <row r="84" spans="1:23" customFormat="1" ht="16" x14ac:dyDescent="0.2">
      <c r="A84" t="s">
        <v>1179</v>
      </c>
      <c r="B84" t="s">
        <v>1180</v>
      </c>
      <c r="C84" t="s">
        <v>1181</v>
      </c>
      <c r="D84">
        <v>1231</v>
      </c>
      <c r="E84" t="s">
        <v>870</v>
      </c>
      <c r="F84" t="s">
        <v>799</v>
      </c>
      <c r="G84" t="s">
        <v>798</v>
      </c>
      <c r="H84" t="s">
        <v>798</v>
      </c>
      <c r="I84">
        <v>0</v>
      </c>
      <c r="J84" t="s">
        <v>797</v>
      </c>
      <c r="K84" t="s">
        <v>797</v>
      </c>
      <c r="L84" t="s">
        <v>835</v>
      </c>
      <c r="M84" t="s">
        <v>836</v>
      </c>
      <c r="N84" t="s">
        <v>797</v>
      </c>
      <c r="O84" t="s">
        <v>797</v>
      </c>
      <c r="P84" t="s">
        <v>797</v>
      </c>
      <c r="Q84" t="s">
        <v>797</v>
      </c>
      <c r="R84" t="s">
        <v>37</v>
      </c>
      <c r="S84" t="s">
        <v>814</v>
      </c>
      <c r="T84" t="s">
        <v>1189</v>
      </c>
      <c r="U84">
        <v>0</v>
      </c>
      <c r="V84" t="s">
        <v>1183</v>
      </c>
      <c r="W84" t="s">
        <v>1184</v>
      </c>
    </row>
    <row r="85" spans="1:23" customFormat="1" ht="16" x14ac:dyDescent="0.2">
      <c r="A85" t="s">
        <v>1190</v>
      </c>
      <c r="B85" t="s">
        <v>37</v>
      </c>
      <c r="C85" t="s">
        <v>37</v>
      </c>
      <c r="D85">
        <v>1664</v>
      </c>
      <c r="E85" t="s">
        <v>144</v>
      </c>
      <c r="F85" t="s">
        <v>798</v>
      </c>
      <c r="G85" t="s">
        <v>799</v>
      </c>
      <c r="H85" t="s">
        <v>798</v>
      </c>
      <c r="I85">
        <v>0</v>
      </c>
      <c r="J85" t="s">
        <v>797</v>
      </c>
      <c r="K85" t="s">
        <v>797</v>
      </c>
      <c r="L85" t="s">
        <v>1191</v>
      </c>
      <c r="M85" t="s">
        <v>911</v>
      </c>
      <c r="N85" t="s">
        <v>797</v>
      </c>
      <c r="O85" t="s">
        <v>797</v>
      </c>
      <c r="P85" t="s">
        <v>797</v>
      </c>
      <c r="Q85" t="s">
        <v>797</v>
      </c>
      <c r="R85" t="s">
        <v>37</v>
      </c>
      <c r="S85" t="s">
        <v>814</v>
      </c>
      <c r="T85" t="s">
        <v>1192</v>
      </c>
      <c r="U85">
        <v>0</v>
      </c>
      <c r="V85" t="s">
        <v>1193</v>
      </c>
      <c r="W85" t="s">
        <v>1194</v>
      </c>
    </row>
    <row r="86" spans="1:23" customFormat="1" ht="16" x14ac:dyDescent="0.2">
      <c r="A86" t="s">
        <v>1190</v>
      </c>
      <c r="B86" t="s">
        <v>37</v>
      </c>
      <c r="C86" t="s">
        <v>37</v>
      </c>
      <c r="D86">
        <v>1664</v>
      </c>
      <c r="E86" t="s">
        <v>992</v>
      </c>
      <c r="F86" t="s">
        <v>798</v>
      </c>
      <c r="G86" t="s">
        <v>799</v>
      </c>
      <c r="H86" t="s">
        <v>798</v>
      </c>
      <c r="I86">
        <v>0</v>
      </c>
      <c r="J86" t="s">
        <v>797</v>
      </c>
      <c r="K86" t="s">
        <v>797</v>
      </c>
      <c r="L86" t="s">
        <v>1191</v>
      </c>
      <c r="M86" t="s">
        <v>911</v>
      </c>
      <c r="N86" t="s">
        <v>797</v>
      </c>
      <c r="O86" t="s">
        <v>797</v>
      </c>
      <c r="P86" t="s">
        <v>797</v>
      </c>
      <c r="Q86" t="s">
        <v>797</v>
      </c>
      <c r="R86" t="s">
        <v>37</v>
      </c>
      <c r="S86" t="s">
        <v>814</v>
      </c>
      <c r="T86" t="s">
        <v>1195</v>
      </c>
      <c r="U86">
        <v>0</v>
      </c>
      <c r="V86" t="s">
        <v>1193</v>
      </c>
      <c r="W86" t="s">
        <v>1194</v>
      </c>
    </row>
    <row r="87" spans="1:23" customFormat="1" ht="16" x14ac:dyDescent="0.2">
      <c r="A87" t="s">
        <v>1196</v>
      </c>
      <c r="B87" t="s">
        <v>1197</v>
      </c>
      <c r="C87" t="s">
        <v>1198</v>
      </c>
      <c r="D87">
        <v>52</v>
      </c>
      <c r="E87" t="s">
        <v>992</v>
      </c>
      <c r="F87" t="s">
        <v>799</v>
      </c>
      <c r="G87" t="s">
        <v>798</v>
      </c>
      <c r="H87" t="s">
        <v>798</v>
      </c>
      <c r="I87">
        <v>0</v>
      </c>
      <c r="J87" t="s">
        <v>797</v>
      </c>
      <c r="K87" t="s">
        <v>797</v>
      </c>
      <c r="L87" t="s">
        <v>948</v>
      </c>
      <c r="M87" t="s">
        <v>797</v>
      </c>
      <c r="N87" t="s">
        <v>812</v>
      </c>
      <c r="O87" t="s">
        <v>813</v>
      </c>
      <c r="P87" t="s">
        <v>797</v>
      </c>
      <c r="Q87" t="s">
        <v>797</v>
      </c>
      <c r="R87" t="s">
        <v>37</v>
      </c>
      <c r="S87" t="s">
        <v>44</v>
      </c>
      <c r="T87" t="s">
        <v>1199</v>
      </c>
      <c r="U87">
        <v>0</v>
      </c>
      <c r="V87" t="s">
        <v>1200</v>
      </c>
      <c r="W87" t="s">
        <v>1201</v>
      </c>
    </row>
    <row r="88" spans="1:23" customFormat="1" ht="16" x14ac:dyDescent="0.2">
      <c r="A88" t="s">
        <v>1196</v>
      </c>
      <c r="B88" t="s">
        <v>1197</v>
      </c>
      <c r="C88" t="s">
        <v>1198</v>
      </c>
      <c r="D88">
        <v>52</v>
      </c>
      <c r="E88" t="s">
        <v>877</v>
      </c>
      <c r="F88" t="s">
        <v>799</v>
      </c>
      <c r="G88" t="s">
        <v>798</v>
      </c>
      <c r="H88" t="s">
        <v>798</v>
      </c>
      <c r="I88">
        <v>0</v>
      </c>
      <c r="J88" t="s">
        <v>1202</v>
      </c>
      <c r="K88" t="s">
        <v>1203</v>
      </c>
      <c r="L88" t="s">
        <v>948</v>
      </c>
      <c r="M88" t="s">
        <v>880</v>
      </c>
      <c r="N88" t="s">
        <v>797</v>
      </c>
      <c r="O88" t="s">
        <v>797</v>
      </c>
      <c r="P88" t="s">
        <v>1204</v>
      </c>
      <c r="Q88" t="s">
        <v>1205</v>
      </c>
      <c r="R88" t="s">
        <v>1206</v>
      </c>
      <c r="S88" t="s">
        <v>44</v>
      </c>
      <c r="T88" t="s">
        <v>1207</v>
      </c>
      <c r="U88">
        <v>0</v>
      </c>
      <c r="V88" t="s">
        <v>1200</v>
      </c>
      <c r="W88" t="s">
        <v>1201</v>
      </c>
    </row>
    <row r="89" spans="1:23" customFormat="1" ht="16" x14ac:dyDescent="0.2">
      <c r="A89" t="s">
        <v>1196</v>
      </c>
      <c r="B89" t="s">
        <v>1197</v>
      </c>
      <c r="C89" t="s">
        <v>1198</v>
      </c>
      <c r="D89">
        <v>52</v>
      </c>
      <c r="E89" t="s">
        <v>856</v>
      </c>
      <c r="F89" t="s">
        <v>799</v>
      </c>
      <c r="G89" t="s">
        <v>798</v>
      </c>
      <c r="H89" t="s">
        <v>798</v>
      </c>
      <c r="I89">
        <v>0</v>
      </c>
      <c r="J89" t="s">
        <v>797</v>
      </c>
      <c r="K89" t="s">
        <v>797</v>
      </c>
      <c r="L89" t="s">
        <v>948</v>
      </c>
      <c r="M89" t="s">
        <v>797</v>
      </c>
      <c r="N89" t="s">
        <v>812</v>
      </c>
      <c r="O89" t="s">
        <v>813</v>
      </c>
      <c r="P89" t="s">
        <v>797</v>
      </c>
      <c r="Q89" t="s">
        <v>797</v>
      </c>
      <c r="R89" t="s">
        <v>37</v>
      </c>
      <c r="S89" t="s">
        <v>44</v>
      </c>
      <c r="T89" t="s">
        <v>1208</v>
      </c>
      <c r="U89">
        <v>0</v>
      </c>
      <c r="V89" t="s">
        <v>1200</v>
      </c>
      <c r="W89" t="s">
        <v>1201</v>
      </c>
    </row>
    <row r="90" spans="1:23" customFormat="1" ht="16" x14ac:dyDescent="0.2">
      <c r="A90" t="s">
        <v>1196</v>
      </c>
      <c r="B90" t="s">
        <v>1197</v>
      </c>
      <c r="C90" t="s">
        <v>1198</v>
      </c>
      <c r="D90">
        <v>52</v>
      </c>
      <c r="E90" t="s">
        <v>955</v>
      </c>
      <c r="F90" t="s">
        <v>799</v>
      </c>
      <c r="G90" t="s">
        <v>798</v>
      </c>
      <c r="H90" t="s">
        <v>798</v>
      </c>
      <c r="I90">
        <v>0</v>
      </c>
      <c r="J90" t="s">
        <v>797</v>
      </c>
      <c r="K90" t="s">
        <v>797</v>
      </c>
      <c r="L90" t="s">
        <v>948</v>
      </c>
      <c r="M90" t="s">
        <v>797</v>
      </c>
      <c r="N90" t="s">
        <v>812</v>
      </c>
      <c r="O90" t="s">
        <v>813</v>
      </c>
      <c r="P90" t="s">
        <v>797</v>
      </c>
      <c r="Q90" t="s">
        <v>797</v>
      </c>
      <c r="R90" t="s">
        <v>37</v>
      </c>
      <c r="S90" t="s">
        <v>44</v>
      </c>
      <c r="T90" t="s">
        <v>1209</v>
      </c>
      <c r="U90">
        <v>0</v>
      </c>
      <c r="V90" t="s">
        <v>1200</v>
      </c>
      <c r="W90" t="s">
        <v>1201</v>
      </c>
    </row>
    <row r="91" spans="1:23" customFormat="1" ht="16" x14ac:dyDescent="0.2">
      <c r="A91" t="s">
        <v>1210</v>
      </c>
      <c r="B91" t="s">
        <v>1211</v>
      </c>
      <c r="C91" t="s">
        <v>1212</v>
      </c>
      <c r="D91">
        <v>1321</v>
      </c>
      <c r="E91" t="s">
        <v>992</v>
      </c>
      <c r="F91" t="s">
        <v>799</v>
      </c>
      <c r="G91" t="s">
        <v>798</v>
      </c>
      <c r="H91" t="s">
        <v>798</v>
      </c>
      <c r="I91">
        <v>0</v>
      </c>
      <c r="J91" t="s">
        <v>797</v>
      </c>
      <c r="K91" t="s">
        <v>797</v>
      </c>
      <c r="L91" t="s">
        <v>811</v>
      </c>
      <c r="M91" t="s">
        <v>797</v>
      </c>
      <c r="N91" t="s">
        <v>812</v>
      </c>
      <c r="O91" t="s">
        <v>813</v>
      </c>
      <c r="P91" t="s">
        <v>797</v>
      </c>
      <c r="Q91" t="s">
        <v>797</v>
      </c>
      <c r="R91" t="s">
        <v>37</v>
      </c>
      <c r="S91" t="s">
        <v>814</v>
      </c>
      <c r="T91" t="s">
        <v>1213</v>
      </c>
      <c r="U91">
        <v>0</v>
      </c>
      <c r="V91" t="s">
        <v>1214</v>
      </c>
      <c r="W91" t="s">
        <v>1215</v>
      </c>
    </row>
    <row r="92" spans="1:23" customFormat="1" ht="16" x14ac:dyDescent="0.2">
      <c r="A92" t="s">
        <v>1210</v>
      </c>
      <c r="B92" t="s">
        <v>1211</v>
      </c>
      <c r="C92" t="s">
        <v>1212</v>
      </c>
      <c r="D92">
        <v>1321</v>
      </c>
      <c r="E92" t="s">
        <v>955</v>
      </c>
      <c r="F92" t="s">
        <v>799</v>
      </c>
      <c r="G92" t="s">
        <v>798</v>
      </c>
      <c r="H92" t="s">
        <v>798</v>
      </c>
      <c r="I92">
        <v>0</v>
      </c>
      <c r="J92" t="s">
        <v>797</v>
      </c>
      <c r="K92" t="s">
        <v>797</v>
      </c>
      <c r="L92" t="s">
        <v>811</v>
      </c>
      <c r="M92" t="s">
        <v>797</v>
      </c>
      <c r="N92" t="s">
        <v>812</v>
      </c>
      <c r="O92" t="s">
        <v>813</v>
      </c>
      <c r="P92" t="s">
        <v>797</v>
      </c>
      <c r="Q92" t="s">
        <v>797</v>
      </c>
      <c r="R92" t="s">
        <v>37</v>
      </c>
      <c r="S92" t="s">
        <v>814</v>
      </c>
      <c r="T92" t="s">
        <v>1216</v>
      </c>
      <c r="U92">
        <v>0</v>
      </c>
      <c r="V92" t="s">
        <v>1214</v>
      </c>
      <c r="W92" t="s">
        <v>1215</v>
      </c>
    </row>
    <row r="93" spans="1:23" customFormat="1" ht="16" x14ac:dyDescent="0.2">
      <c r="A93" t="s">
        <v>1217</v>
      </c>
      <c r="B93" t="s">
        <v>1218</v>
      </c>
      <c r="C93" t="s">
        <v>1219</v>
      </c>
      <c r="D93">
        <v>39</v>
      </c>
      <c r="E93" t="s">
        <v>866</v>
      </c>
      <c r="F93" t="s">
        <v>799</v>
      </c>
      <c r="G93" t="s">
        <v>798</v>
      </c>
      <c r="H93" t="s">
        <v>798</v>
      </c>
      <c r="I93">
        <v>0</v>
      </c>
      <c r="J93" t="s">
        <v>1220</v>
      </c>
      <c r="K93" t="s">
        <v>1221</v>
      </c>
      <c r="L93" t="s">
        <v>1035</v>
      </c>
      <c r="M93" t="s">
        <v>801</v>
      </c>
      <c r="N93" t="s">
        <v>931</v>
      </c>
      <c r="O93" t="s">
        <v>813</v>
      </c>
      <c r="P93" t="s">
        <v>1222</v>
      </c>
      <c r="Q93" t="s">
        <v>1223</v>
      </c>
      <c r="R93" t="s">
        <v>1224</v>
      </c>
      <c r="S93" t="s">
        <v>814</v>
      </c>
      <c r="T93" t="s">
        <v>1225</v>
      </c>
      <c r="U93">
        <v>4</v>
      </c>
      <c r="V93" t="s">
        <v>1226</v>
      </c>
      <c r="W93" t="s">
        <v>1227</v>
      </c>
    </row>
    <row r="94" spans="1:23" customFormat="1" ht="16" x14ac:dyDescent="0.2">
      <c r="A94" t="s">
        <v>1217</v>
      </c>
      <c r="B94" t="s">
        <v>1218</v>
      </c>
      <c r="C94" t="s">
        <v>1219</v>
      </c>
      <c r="D94">
        <v>39</v>
      </c>
      <c r="E94" t="s">
        <v>992</v>
      </c>
      <c r="F94" t="s">
        <v>799</v>
      </c>
      <c r="G94" t="s">
        <v>798</v>
      </c>
      <c r="H94" t="s">
        <v>798</v>
      </c>
      <c r="I94">
        <v>0</v>
      </c>
      <c r="J94" t="s">
        <v>797</v>
      </c>
      <c r="K94" t="s">
        <v>797</v>
      </c>
      <c r="L94" t="s">
        <v>1035</v>
      </c>
      <c r="M94" t="s">
        <v>797</v>
      </c>
      <c r="N94" t="s">
        <v>812</v>
      </c>
      <c r="O94" t="s">
        <v>813</v>
      </c>
      <c r="P94" t="s">
        <v>797</v>
      </c>
      <c r="Q94" t="s">
        <v>797</v>
      </c>
      <c r="R94" t="s">
        <v>37</v>
      </c>
      <c r="S94" t="s">
        <v>814</v>
      </c>
      <c r="T94" t="s">
        <v>1228</v>
      </c>
      <c r="U94">
        <v>0</v>
      </c>
      <c r="V94" t="s">
        <v>1226</v>
      </c>
      <c r="W94" t="s">
        <v>1227</v>
      </c>
    </row>
    <row r="95" spans="1:23" customFormat="1" ht="16" x14ac:dyDescent="0.2">
      <c r="A95" t="s">
        <v>1217</v>
      </c>
      <c r="B95" t="s">
        <v>1218</v>
      </c>
      <c r="C95" t="s">
        <v>1219</v>
      </c>
      <c r="D95">
        <v>39</v>
      </c>
      <c r="E95" t="s">
        <v>877</v>
      </c>
      <c r="F95" t="s">
        <v>799</v>
      </c>
      <c r="G95" t="s">
        <v>798</v>
      </c>
      <c r="H95" t="s">
        <v>798</v>
      </c>
      <c r="I95">
        <v>0</v>
      </c>
      <c r="J95" t="s">
        <v>1202</v>
      </c>
      <c r="K95" t="s">
        <v>1229</v>
      </c>
      <c r="L95" t="s">
        <v>1035</v>
      </c>
      <c r="M95" t="s">
        <v>801</v>
      </c>
      <c r="N95" t="s">
        <v>931</v>
      </c>
      <c r="O95" t="s">
        <v>813</v>
      </c>
      <c r="P95" t="s">
        <v>1230</v>
      </c>
      <c r="Q95" t="s">
        <v>1231</v>
      </c>
      <c r="R95" t="s">
        <v>1232</v>
      </c>
      <c r="S95" t="s">
        <v>44</v>
      </c>
      <c r="T95" t="s">
        <v>1233</v>
      </c>
      <c r="U95">
        <v>1630</v>
      </c>
      <c r="V95" t="s">
        <v>1226</v>
      </c>
      <c r="W95" t="s">
        <v>1227</v>
      </c>
    </row>
    <row r="96" spans="1:23" customFormat="1" ht="16" x14ac:dyDescent="0.2">
      <c r="A96" t="s">
        <v>1217</v>
      </c>
      <c r="B96" t="s">
        <v>1218</v>
      </c>
      <c r="C96" t="s">
        <v>1219</v>
      </c>
      <c r="D96">
        <v>39</v>
      </c>
      <c r="E96" t="s">
        <v>856</v>
      </c>
      <c r="F96" t="s">
        <v>799</v>
      </c>
      <c r="G96" t="s">
        <v>798</v>
      </c>
      <c r="H96" t="s">
        <v>798</v>
      </c>
      <c r="I96">
        <v>0</v>
      </c>
      <c r="J96" t="s">
        <v>797</v>
      </c>
      <c r="K96" t="s">
        <v>797</v>
      </c>
      <c r="L96" t="s">
        <v>1035</v>
      </c>
      <c r="M96" t="s">
        <v>797</v>
      </c>
      <c r="N96" t="s">
        <v>812</v>
      </c>
      <c r="O96" t="s">
        <v>813</v>
      </c>
      <c r="P96" t="s">
        <v>797</v>
      </c>
      <c r="Q96" t="s">
        <v>797</v>
      </c>
      <c r="R96" t="s">
        <v>37</v>
      </c>
      <c r="S96" t="s">
        <v>814</v>
      </c>
      <c r="T96" t="s">
        <v>1234</v>
      </c>
      <c r="U96">
        <v>0</v>
      </c>
      <c r="V96" t="s">
        <v>1226</v>
      </c>
      <c r="W96" t="s">
        <v>1227</v>
      </c>
    </row>
    <row r="97" spans="1:23" customFormat="1" ht="16" x14ac:dyDescent="0.2">
      <c r="A97" t="s">
        <v>1217</v>
      </c>
      <c r="B97" t="s">
        <v>1218</v>
      </c>
      <c r="C97" t="s">
        <v>1219</v>
      </c>
      <c r="D97">
        <v>39</v>
      </c>
      <c r="E97" t="s">
        <v>955</v>
      </c>
      <c r="F97" t="s">
        <v>799</v>
      </c>
      <c r="G97" t="s">
        <v>798</v>
      </c>
      <c r="H97" t="s">
        <v>798</v>
      </c>
      <c r="I97">
        <v>0</v>
      </c>
      <c r="J97" t="s">
        <v>797</v>
      </c>
      <c r="K97" t="s">
        <v>797</v>
      </c>
      <c r="L97" t="s">
        <v>1035</v>
      </c>
      <c r="M97" t="s">
        <v>797</v>
      </c>
      <c r="N97" t="s">
        <v>812</v>
      </c>
      <c r="O97" t="s">
        <v>813</v>
      </c>
      <c r="P97" t="s">
        <v>797</v>
      </c>
      <c r="Q97" t="s">
        <v>797</v>
      </c>
      <c r="R97" t="s">
        <v>37</v>
      </c>
      <c r="S97" t="s">
        <v>814</v>
      </c>
      <c r="T97" t="s">
        <v>1235</v>
      </c>
      <c r="U97">
        <v>0</v>
      </c>
      <c r="V97" t="s">
        <v>1226</v>
      </c>
      <c r="W97" t="s">
        <v>1227</v>
      </c>
    </row>
    <row r="98" spans="1:23" customFormat="1" ht="16" x14ac:dyDescent="0.2">
      <c r="A98" t="s">
        <v>1217</v>
      </c>
      <c r="B98" t="s">
        <v>1218</v>
      </c>
      <c r="C98" t="s">
        <v>1219</v>
      </c>
      <c r="D98">
        <v>39</v>
      </c>
      <c r="E98" t="s">
        <v>870</v>
      </c>
      <c r="F98" t="s">
        <v>799</v>
      </c>
      <c r="G98" t="s">
        <v>798</v>
      </c>
      <c r="H98" t="s">
        <v>798</v>
      </c>
      <c r="I98">
        <v>0</v>
      </c>
      <c r="J98" t="s">
        <v>993</v>
      </c>
      <c r="K98" t="s">
        <v>994</v>
      </c>
      <c r="L98" t="s">
        <v>1035</v>
      </c>
      <c r="M98" t="s">
        <v>801</v>
      </c>
      <c r="N98" t="s">
        <v>797</v>
      </c>
      <c r="O98" t="s">
        <v>797</v>
      </c>
      <c r="P98" t="s">
        <v>1236</v>
      </c>
      <c r="Q98" t="s">
        <v>1237</v>
      </c>
      <c r="R98" t="s">
        <v>1238</v>
      </c>
      <c r="S98" t="s">
        <v>44</v>
      </c>
      <c r="T98" t="s">
        <v>1239</v>
      </c>
      <c r="U98">
        <v>4</v>
      </c>
      <c r="V98" t="s">
        <v>1226</v>
      </c>
      <c r="W98" t="s">
        <v>1227</v>
      </c>
    </row>
    <row r="99" spans="1:23" customFormat="1" ht="16" x14ac:dyDescent="0.2">
      <c r="A99" t="s">
        <v>1240</v>
      </c>
      <c r="B99" t="s">
        <v>37</v>
      </c>
      <c r="C99" t="s">
        <v>1241</v>
      </c>
      <c r="D99">
        <v>1298</v>
      </c>
      <c r="E99" t="s">
        <v>810</v>
      </c>
      <c r="F99" t="s">
        <v>799</v>
      </c>
      <c r="G99" t="s">
        <v>798</v>
      </c>
      <c r="H99" t="s">
        <v>798</v>
      </c>
      <c r="I99">
        <v>0</v>
      </c>
      <c r="J99" t="s">
        <v>797</v>
      </c>
      <c r="K99" t="s">
        <v>797</v>
      </c>
      <c r="L99" t="s">
        <v>1025</v>
      </c>
      <c r="M99" t="s">
        <v>843</v>
      </c>
      <c r="N99" t="s">
        <v>797</v>
      </c>
      <c r="O99" t="s">
        <v>797</v>
      </c>
      <c r="P99" t="s">
        <v>797</v>
      </c>
      <c r="Q99" t="s">
        <v>797</v>
      </c>
      <c r="R99" t="s">
        <v>37</v>
      </c>
      <c r="S99" t="s">
        <v>814</v>
      </c>
      <c r="T99" t="s">
        <v>1242</v>
      </c>
      <c r="U99">
        <v>0</v>
      </c>
      <c r="V99" t="s">
        <v>1243</v>
      </c>
      <c r="W99" t="s">
        <v>1244</v>
      </c>
    </row>
    <row r="100" spans="1:23" customFormat="1" ht="16" x14ac:dyDescent="0.2">
      <c r="A100" t="s">
        <v>1245</v>
      </c>
      <c r="B100" t="s">
        <v>1246</v>
      </c>
      <c r="C100" t="s">
        <v>1247</v>
      </c>
      <c r="D100">
        <v>1413</v>
      </c>
      <c r="E100" t="s">
        <v>866</v>
      </c>
      <c r="F100" t="s">
        <v>799</v>
      </c>
      <c r="G100" t="s">
        <v>798</v>
      </c>
      <c r="H100" t="s">
        <v>798</v>
      </c>
      <c r="I100">
        <v>0</v>
      </c>
      <c r="J100" t="s">
        <v>797</v>
      </c>
      <c r="K100" t="s">
        <v>797</v>
      </c>
      <c r="L100" t="s">
        <v>835</v>
      </c>
      <c r="M100" t="s">
        <v>911</v>
      </c>
      <c r="N100" t="s">
        <v>797</v>
      </c>
      <c r="O100" t="s">
        <v>797</v>
      </c>
      <c r="P100" t="s">
        <v>1100</v>
      </c>
      <c r="Q100" t="s">
        <v>1101</v>
      </c>
      <c r="R100" t="s">
        <v>37</v>
      </c>
      <c r="S100" t="s">
        <v>814</v>
      </c>
      <c r="T100" t="s">
        <v>1248</v>
      </c>
      <c r="U100">
        <v>0</v>
      </c>
      <c r="V100" t="s">
        <v>1249</v>
      </c>
      <c r="W100" t="s">
        <v>1250</v>
      </c>
    </row>
    <row r="101" spans="1:23" customFormat="1" ht="16" x14ac:dyDescent="0.2">
      <c r="A101" t="s">
        <v>1245</v>
      </c>
      <c r="B101" t="s">
        <v>1246</v>
      </c>
      <c r="C101" t="s">
        <v>1247</v>
      </c>
      <c r="D101">
        <v>1413</v>
      </c>
      <c r="E101" t="s">
        <v>861</v>
      </c>
      <c r="F101" t="s">
        <v>799</v>
      </c>
      <c r="G101" t="s">
        <v>798</v>
      </c>
      <c r="H101" t="s">
        <v>798</v>
      </c>
      <c r="I101">
        <v>0</v>
      </c>
      <c r="J101" t="s">
        <v>797</v>
      </c>
      <c r="K101" t="s">
        <v>797</v>
      </c>
      <c r="L101" t="s">
        <v>835</v>
      </c>
      <c r="M101" t="s">
        <v>911</v>
      </c>
      <c r="N101" t="s">
        <v>797</v>
      </c>
      <c r="O101" t="s">
        <v>797</v>
      </c>
      <c r="P101" t="s">
        <v>1100</v>
      </c>
      <c r="Q101" t="s">
        <v>1101</v>
      </c>
      <c r="R101" t="s">
        <v>37</v>
      </c>
      <c r="S101" t="s">
        <v>814</v>
      </c>
      <c r="T101" t="s">
        <v>1251</v>
      </c>
      <c r="U101">
        <v>0</v>
      </c>
      <c r="V101" t="s">
        <v>1249</v>
      </c>
      <c r="W101" t="s">
        <v>1250</v>
      </c>
    </row>
    <row r="102" spans="1:23" customFormat="1" ht="16" x14ac:dyDescent="0.2">
      <c r="A102" t="s">
        <v>1245</v>
      </c>
      <c r="B102" t="s">
        <v>1246</v>
      </c>
      <c r="C102" t="s">
        <v>1247</v>
      </c>
      <c r="D102">
        <v>1413</v>
      </c>
      <c r="E102" t="s">
        <v>870</v>
      </c>
      <c r="F102" t="s">
        <v>799</v>
      </c>
      <c r="G102" t="s">
        <v>798</v>
      </c>
      <c r="H102" t="s">
        <v>798</v>
      </c>
      <c r="I102">
        <v>0</v>
      </c>
      <c r="J102" t="s">
        <v>797</v>
      </c>
      <c r="K102" t="s">
        <v>797</v>
      </c>
      <c r="L102" t="s">
        <v>835</v>
      </c>
      <c r="M102" t="s">
        <v>911</v>
      </c>
      <c r="N102" t="s">
        <v>797</v>
      </c>
      <c r="O102" t="s">
        <v>797</v>
      </c>
      <c r="P102" t="s">
        <v>1100</v>
      </c>
      <c r="Q102" t="s">
        <v>1101</v>
      </c>
      <c r="R102" t="s">
        <v>37</v>
      </c>
      <c r="S102" t="s">
        <v>814</v>
      </c>
      <c r="T102" t="s">
        <v>1252</v>
      </c>
      <c r="U102">
        <v>0</v>
      </c>
      <c r="V102" t="s">
        <v>1249</v>
      </c>
      <c r="W102" t="s">
        <v>1250</v>
      </c>
    </row>
    <row r="103" spans="1:23" customFormat="1" ht="16" x14ac:dyDescent="0.2">
      <c r="A103" t="s">
        <v>1253</v>
      </c>
      <c r="B103" t="s">
        <v>1254</v>
      </c>
      <c r="C103" t="s">
        <v>1255</v>
      </c>
      <c r="D103">
        <v>22</v>
      </c>
      <c r="E103" t="s">
        <v>992</v>
      </c>
      <c r="F103" t="s">
        <v>799</v>
      </c>
      <c r="G103" t="s">
        <v>798</v>
      </c>
      <c r="H103" t="s">
        <v>798</v>
      </c>
      <c r="I103">
        <v>0</v>
      </c>
      <c r="J103" t="s">
        <v>797</v>
      </c>
      <c r="K103" t="s">
        <v>797</v>
      </c>
      <c r="L103" t="s">
        <v>857</v>
      </c>
      <c r="M103" t="s">
        <v>797</v>
      </c>
      <c r="N103" t="s">
        <v>812</v>
      </c>
      <c r="O103" t="s">
        <v>813</v>
      </c>
      <c r="P103" t="s">
        <v>797</v>
      </c>
      <c r="Q103" t="s">
        <v>797</v>
      </c>
      <c r="R103" t="s">
        <v>37</v>
      </c>
      <c r="S103" t="s">
        <v>814</v>
      </c>
      <c r="T103" t="s">
        <v>1256</v>
      </c>
      <c r="U103">
        <v>0</v>
      </c>
      <c r="V103" t="s">
        <v>1257</v>
      </c>
      <c r="W103" t="s">
        <v>1258</v>
      </c>
    </row>
    <row r="104" spans="1:23" customFormat="1" ht="16" x14ac:dyDescent="0.2">
      <c r="A104" t="s">
        <v>1253</v>
      </c>
      <c r="B104" t="s">
        <v>1254</v>
      </c>
      <c r="C104" t="s">
        <v>1255</v>
      </c>
      <c r="D104">
        <v>22</v>
      </c>
      <c r="E104" t="s">
        <v>877</v>
      </c>
      <c r="F104" t="s">
        <v>799</v>
      </c>
      <c r="G104" t="s">
        <v>798</v>
      </c>
      <c r="H104" t="s">
        <v>798</v>
      </c>
      <c r="I104">
        <v>0</v>
      </c>
      <c r="J104" t="s">
        <v>1259</v>
      </c>
      <c r="K104" t="s">
        <v>1260</v>
      </c>
      <c r="L104" t="s">
        <v>857</v>
      </c>
      <c r="M104" t="s">
        <v>801</v>
      </c>
      <c r="N104" t="s">
        <v>931</v>
      </c>
      <c r="O104" t="s">
        <v>813</v>
      </c>
      <c r="P104" t="s">
        <v>1261</v>
      </c>
      <c r="Q104" t="s">
        <v>1262</v>
      </c>
      <c r="R104" t="s">
        <v>1263</v>
      </c>
      <c r="S104" t="s">
        <v>44</v>
      </c>
      <c r="T104" t="s">
        <v>1264</v>
      </c>
      <c r="U104">
        <v>0</v>
      </c>
      <c r="V104" t="s">
        <v>1257</v>
      </c>
      <c r="W104" t="s">
        <v>1258</v>
      </c>
    </row>
    <row r="105" spans="1:23" customFormat="1" ht="16" x14ac:dyDescent="0.2">
      <c r="A105" t="s">
        <v>1253</v>
      </c>
      <c r="B105" t="s">
        <v>1254</v>
      </c>
      <c r="C105" t="s">
        <v>1255</v>
      </c>
      <c r="D105">
        <v>22</v>
      </c>
      <c r="E105" t="s">
        <v>856</v>
      </c>
      <c r="F105" t="s">
        <v>799</v>
      </c>
      <c r="G105" t="s">
        <v>798</v>
      </c>
      <c r="H105" t="s">
        <v>798</v>
      </c>
      <c r="I105">
        <v>0</v>
      </c>
      <c r="J105" t="s">
        <v>797</v>
      </c>
      <c r="K105" t="s">
        <v>797</v>
      </c>
      <c r="L105" t="s">
        <v>857</v>
      </c>
      <c r="M105" t="s">
        <v>797</v>
      </c>
      <c r="N105" t="s">
        <v>812</v>
      </c>
      <c r="O105" t="s">
        <v>813</v>
      </c>
      <c r="P105" t="s">
        <v>797</v>
      </c>
      <c r="Q105" t="s">
        <v>797</v>
      </c>
      <c r="R105" t="s">
        <v>37</v>
      </c>
      <c r="S105" t="s">
        <v>814</v>
      </c>
      <c r="T105" t="s">
        <v>1265</v>
      </c>
      <c r="U105">
        <v>0</v>
      </c>
      <c r="V105" t="s">
        <v>1257</v>
      </c>
      <c r="W105" t="s">
        <v>1258</v>
      </c>
    </row>
    <row r="106" spans="1:23" customFormat="1" ht="16" x14ac:dyDescent="0.2">
      <c r="A106" t="s">
        <v>1253</v>
      </c>
      <c r="B106" t="s">
        <v>1254</v>
      </c>
      <c r="C106" t="s">
        <v>1255</v>
      </c>
      <c r="D106">
        <v>22</v>
      </c>
      <c r="E106" t="s">
        <v>955</v>
      </c>
      <c r="F106" t="s">
        <v>799</v>
      </c>
      <c r="G106" t="s">
        <v>798</v>
      </c>
      <c r="H106" t="s">
        <v>798</v>
      </c>
      <c r="I106">
        <v>0</v>
      </c>
      <c r="J106" t="s">
        <v>797</v>
      </c>
      <c r="K106" t="s">
        <v>797</v>
      </c>
      <c r="L106" t="s">
        <v>857</v>
      </c>
      <c r="M106" t="s">
        <v>797</v>
      </c>
      <c r="N106" t="s">
        <v>812</v>
      </c>
      <c r="O106" t="s">
        <v>813</v>
      </c>
      <c r="P106" t="s">
        <v>797</v>
      </c>
      <c r="Q106" t="s">
        <v>797</v>
      </c>
      <c r="R106" t="s">
        <v>37</v>
      </c>
      <c r="S106" t="s">
        <v>814</v>
      </c>
      <c r="T106" t="s">
        <v>1266</v>
      </c>
      <c r="U106">
        <v>0</v>
      </c>
      <c r="V106" t="s">
        <v>1257</v>
      </c>
      <c r="W106" t="s">
        <v>1258</v>
      </c>
    </row>
    <row r="107" spans="1:23" customFormat="1" ht="16" x14ac:dyDescent="0.2">
      <c r="A107" t="s">
        <v>1253</v>
      </c>
      <c r="B107" t="s">
        <v>1254</v>
      </c>
      <c r="C107" t="s">
        <v>1255</v>
      </c>
      <c r="D107">
        <v>22</v>
      </c>
      <c r="E107" t="s">
        <v>904</v>
      </c>
      <c r="F107" t="s">
        <v>799</v>
      </c>
      <c r="G107" t="s">
        <v>798</v>
      </c>
      <c r="H107" t="s">
        <v>798</v>
      </c>
      <c r="I107">
        <v>0</v>
      </c>
      <c r="J107" t="s">
        <v>797</v>
      </c>
      <c r="K107" t="s">
        <v>797</v>
      </c>
      <c r="L107" t="s">
        <v>857</v>
      </c>
      <c r="M107" t="s">
        <v>797</v>
      </c>
      <c r="N107" t="s">
        <v>812</v>
      </c>
      <c r="O107" t="s">
        <v>813</v>
      </c>
      <c r="P107" t="s">
        <v>797</v>
      </c>
      <c r="Q107" t="s">
        <v>797</v>
      </c>
      <c r="R107" t="s">
        <v>37</v>
      </c>
      <c r="S107" t="s">
        <v>814</v>
      </c>
      <c r="T107" t="s">
        <v>1267</v>
      </c>
      <c r="U107">
        <v>0</v>
      </c>
      <c r="V107" t="s">
        <v>1257</v>
      </c>
      <c r="W107" t="s">
        <v>1258</v>
      </c>
    </row>
    <row r="108" spans="1:23" customFormat="1" ht="16" x14ac:dyDescent="0.2">
      <c r="A108" t="s">
        <v>1253</v>
      </c>
      <c r="B108" t="s">
        <v>1254</v>
      </c>
      <c r="C108" t="s">
        <v>1255</v>
      </c>
      <c r="D108">
        <v>22</v>
      </c>
      <c r="E108" t="s">
        <v>1268</v>
      </c>
      <c r="F108" t="s">
        <v>799</v>
      </c>
      <c r="G108" t="s">
        <v>798</v>
      </c>
      <c r="H108" t="s">
        <v>798</v>
      </c>
      <c r="I108">
        <v>0</v>
      </c>
      <c r="J108" t="s">
        <v>1269</v>
      </c>
      <c r="K108" t="s">
        <v>1260</v>
      </c>
      <c r="L108" t="s">
        <v>857</v>
      </c>
      <c r="M108" t="s">
        <v>801</v>
      </c>
      <c r="N108" t="s">
        <v>797</v>
      </c>
      <c r="O108" t="s">
        <v>797</v>
      </c>
      <c r="P108" t="s">
        <v>1270</v>
      </c>
      <c r="Q108" t="s">
        <v>1271</v>
      </c>
      <c r="R108" t="s">
        <v>1272</v>
      </c>
      <c r="S108" t="s">
        <v>814</v>
      </c>
      <c r="T108" t="s">
        <v>1273</v>
      </c>
      <c r="U108">
        <v>0</v>
      </c>
      <c r="V108" t="s">
        <v>1257</v>
      </c>
      <c r="W108" t="s">
        <v>1258</v>
      </c>
    </row>
    <row r="109" spans="1:23" customFormat="1" ht="16" x14ac:dyDescent="0.2">
      <c r="A109" t="s">
        <v>1274</v>
      </c>
      <c r="B109" t="s">
        <v>1275</v>
      </c>
      <c r="C109" t="s">
        <v>1276</v>
      </c>
      <c r="D109">
        <v>66</v>
      </c>
      <c r="E109" t="s">
        <v>877</v>
      </c>
      <c r="F109" t="s">
        <v>799</v>
      </c>
      <c r="G109" t="s">
        <v>798</v>
      </c>
      <c r="H109" t="s">
        <v>798</v>
      </c>
      <c r="I109">
        <v>0</v>
      </c>
      <c r="J109" t="s">
        <v>1277</v>
      </c>
      <c r="K109" t="s">
        <v>1278</v>
      </c>
      <c r="L109" t="s">
        <v>1279</v>
      </c>
      <c r="M109" t="s">
        <v>801</v>
      </c>
      <c r="N109" t="s">
        <v>797</v>
      </c>
      <c r="O109" t="s">
        <v>797</v>
      </c>
      <c r="P109" t="s">
        <v>1280</v>
      </c>
      <c r="Q109" t="s">
        <v>1281</v>
      </c>
      <c r="R109" t="s">
        <v>1282</v>
      </c>
      <c r="S109" t="s">
        <v>814</v>
      </c>
      <c r="T109" t="s">
        <v>1283</v>
      </c>
      <c r="U109">
        <v>0</v>
      </c>
      <c r="V109" t="s">
        <v>1284</v>
      </c>
      <c r="W109" t="s">
        <v>1285</v>
      </c>
    </row>
    <row r="110" spans="1:23" customFormat="1" ht="16" x14ac:dyDescent="0.2">
      <c r="A110" t="s">
        <v>1274</v>
      </c>
      <c r="B110" t="s">
        <v>1275</v>
      </c>
      <c r="C110" t="s">
        <v>1276</v>
      </c>
      <c r="D110">
        <v>66</v>
      </c>
      <c r="E110" t="s">
        <v>810</v>
      </c>
      <c r="F110" t="s">
        <v>799</v>
      </c>
      <c r="G110" t="s">
        <v>798</v>
      </c>
      <c r="H110" t="s">
        <v>798</v>
      </c>
      <c r="I110">
        <v>0</v>
      </c>
      <c r="J110" t="s">
        <v>797</v>
      </c>
      <c r="K110" t="s">
        <v>797</v>
      </c>
      <c r="L110" t="s">
        <v>1279</v>
      </c>
      <c r="M110" t="s">
        <v>797</v>
      </c>
      <c r="N110" t="s">
        <v>812</v>
      </c>
      <c r="O110" t="s">
        <v>965</v>
      </c>
      <c r="P110" t="s">
        <v>797</v>
      </c>
      <c r="Q110" t="s">
        <v>797</v>
      </c>
      <c r="R110" t="s">
        <v>37</v>
      </c>
      <c r="S110" t="s">
        <v>814</v>
      </c>
      <c r="T110" t="s">
        <v>1286</v>
      </c>
      <c r="U110">
        <v>0</v>
      </c>
      <c r="V110" t="s">
        <v>1284</v>
      </c>
      <c r="W110" t="s">
        <v>1285</v>
      </c>
    </row>
    <row r="111" spans="1:23" customFormat="1" ht="16" x14ac:dyDescent="0.2">
      <c r="A111" t="s">
        <v>1287</v>
      </c>
      <c r="B111" t="s">
        <v>1288</v>
      </c>
      <c r="C111" t="s">
        <v>1289</v>
      </c>
      <c r="D111">
        <v>1232</v>
      </c>
      <c r="E111" t="s">
        <v>1092</v>
      </c>
      <c r="F111" t="s">
        <v>799</v>
      </c>
      <c r="G111" t="s">
        <v>798</v>
      </c>
      <c r="H111" t="s">
        <v>798</v>
      </c>
      <c r="I111">
        <v>0</v>
      </c>
      <c r="J111" t="s">
        <v>993</v>
      </c>
      <c r="K111" t="s">
        <v>994</v>
      </c>
      <c r="L111" t="s">
        <v>842</v>
      </c>
      <c r="M111" t="s">
        <v>801</v>
      </c>
      <c r="N111" t="s">
        <v>797</v>
      </c>
      <c r="O111" t="s">
        <v>797</v>
      </c>
      <c r="P111" t="s">
        <v>1290</v>
      </c>
      <c r="Q111" t="s">
        <v>1291</v>
      </c>
      <c r="R111" t="s">
        <v>1292</v>
      </c>
      <c r="S111" t="s">
        <v>884</v>
      </c>
      <c r="T111" t="s">
        <v>1293</v>
      </c>
      <c r="U111">
        <v>0</v>
      </c>
      <c r="V111" t="s">
        <v>1294</v>
      </c>
      <c r="W111" t="s">
        <v>1295</v>
      </c>
    </row>
    <row r="112" spans="1:23" customFormat="1" ht="16" x14ac:dyDescent="0.2">
      <c r="A112" t="s">
        <v>1287</v>
      </c>
      <c r="B112" t="s">
        <v>1288</v>
      </c>
      <c r="C112" t="s">
        <v>1289</v>
      </c>
      <c r="D112">
        <v>1232</v>
      </c>
      <c r="E112" t="s">
        <v>144</v>
      </c>
      <c r="F112" t="s">
        <v>799</v>
      </c>
      <c r="G112" t="s">
        <v>798</v>
      </c>
      <c r="H112" t="s">
        <v>798</v>
      </c>
      <c r="I112">
        <v>0</v>
      </c>
      <c r="J112" t="s">
        <v>993</v>
      </c>
      <c r="K112" t="s">
        <v>994</v>
      </c>
      <c r="L112" t="s">
        <v>842</v>
      </c>
      <c r="M112" t="s">
        <v>801</v>
      </c>
      <c r="N112" t="s">
        <v>797</v>
      </c>
      <c r="O112" t="s">
        <v>797</v>
      </c>
      <c r="P112" t="s">
        <v>1290</v>
      </c>
      <c r="Q112" t="s">
        <v>1291</v>
      </c>
      <c r="R112" t="s">
        <v>1296</v>
      </c>
      <c r="S112" t="s">
        <v>884</v>
      </c>
      <c r="T112" t="s">
        <v>1297</v>
      </c>
      <c r="U112">
        <v>0</v>
      </c>
      <c r="V112" t="s">
        <v>1294</v>
      </c>
      <c r="W112" t="s">
        <v>1295</v>
      </c>
    </row>
    <row r="113" spans="1:23" customFormat="1" ht="16" x14ac:dyDescent="0.2">
      <c r="A113" t="s">
        <v>1287</v>
      </c>
      <c r="B113" t="s">
        <v>1288</v>
      </c>
      <c r="C113" t="s">
        <v>1289</v>
      </c>
      <c r="D113">
        <v>1232</v>
      </c>
      <c r="E113" t="s">
        <v>1041</v>
      </c>
      <c r="F113" t="s">
        <v>799</v>
      </c>
      <c r="G113" t="s">
        <v>798</v>
      </c>
      <c r="H113" t="s">
        <v>798</v>
      </c>
      <c r="I113">
        <v>0</v>
      </c>
      <c r="J113" t="s">
        <v>993</v>
      </c>
      <c r="K113" t="s">
        <v>994</v>
      </c>
      <c r="L113" t="s">
        <v>842</v>
      </c>
      <c r="M113" t="s">
        <v>801</v>
      </c>
      <c r="N113" t="s">
        <v>797</v>
      </c>
      <c r="O113" t="s">
        <v>797</v>
      </c>
      <c r="P113" t="s">
        <v>1290</v>
      </c>
      <c r="Q113" t="s">
        <v>1291</v>
      </c>
      <c r="R113" t="s">
        <v>1298</v>
      </c>
      <c r="S113" t="s">
        <v>884</v>
      </c>
      <c r="T113" t="s">
        <v>1299</v>
      </c>
      <c r="U113">
        <v>0</v>
      </c>
      <c r="V113" t="s">
        <v>1294</v>
      </c>
      <c r="W113" t="s">
        <v>1295</v>
      </c>
    </row>
    <row r="114" spans="1:23" customFormat="1" ht="16" x14ac:dyDescent="0.2">
      <c r="A114" t="s">
        <v>1300</v>
      </c>
      <c r="B114" t="s">
        <v>1301</v>
      </c>
      <c r="C114" t="s">
        <v>1302</v>
      </c>
      <c r="D114">
        <v>1883</v>
      </c>
      <c r="E114" t="s">
        <v>866</v>
      </c>
      <c r="F114" t="s">
        <v>798</v>
      </c>
      <c r="G114" t="s">
        <v>799</v>
      </c>
      <c r="H114" t="s">
        <v>798</v>
      </c>
      <c r="I114">
        <v>0</v>
      </c>
      <c r="J114" t="s">
        <v>797</v>
      </c>
      <c r="K114" t="s">
        <v>797</v>
      </c>
      <c r="L114" t="s">
        <v>824</v>
      </c>
      <c r="M114" t="s">
        <v>797</v>
      </c>
      <c r="N114" t="s">
        <v>812</v>
      </c>
      <c r="O114" t="s">
        <v>965</v>
      </c>
      <c r="P114" t="s">
        <v>797</v>
      </c>
      <c r="Q114" t="s">
        <v>797</v>
      </c>
      <c r="R114" t="s">
        <v>37</v>
      </c>
      <c r="S114" t="s">
        <v>814</v>
      </c>
      <c r="T114" t="s">
        <v>1303</v>
      </c>
      <c r="U114">
        <v>1</v>
      </c>
      <c r="V114" t="s">
        <v>1304</v>
      </c>
      <c r="W114" t="s">
        <v>1305</v>
      </c>
    </row>
    <row r="115" spans="1:23" customFormat="1" ht="16" x14ac:dyDescent="0.2">
      <c r="A115" t="s">
        <v>1306</v>
      </c>
      <c r="B115" t="s">
        <v>1307</v>
      </c>
      <c r="C115" t="s">
        <v>1308</v>
      </c>
      <c r="D115">
        <v>1233</v>
      </c>
      <c r="E115" t="s">
        <v>1092</v>
      </c>
      <c r="F115" t="s">
        <v>799</v>
      </c>
      <c r="G115" t="s">
        <v>798</v>
      </c>
      <c r="H115" t="s">
        <v>798</v>
      </c>
      <c r="I115">
        <v>0</v>
      </c>
      <c r="J115" t="s">
        <v>797</v>
      </c>
      <c r="K115" t="s">
        <v>797</v>
      </c>
      <c r="L115" t="s">
        <v>1117</v>
      </c>
      <c r="M115" t="s">
        <v>797</v>
      </c>
      <c r="N115" t="s">
        <v>812</v>
      </c>
      <c r="O115" t="s">
        <v>813</v>
      </c>
      <c r="P115" t="s">
        <v>797</v>
      </c>
      <c r="Q115" t="s">
        <v>797</v>
      </c>
      <c r="R115" t="s">
        <v>37</v>
      </c>
      <c r="S115" t="s">
        <v>814</v>
      </c>
      <c r="T115" t="s">
        <v>1309</v>
      </c>
      <c r="U115">
        <v>0</v>
      </c>
      <c r="V115" t="s">
        <v>1310</v>
      </c>
      <c r="W115" t="s">
        <v>1311</v>
      </c>
    </row>
    <row r="116" spans="1:23" customFormat="1" ht="16" x14ac:dyDescent="0.2">
      <c r="A116" t="s">
        <v>1306</v>
      </c>
      <c r="B116" t="s">
        <v>1307</v>
      </c>
      <c r="C116" t="s">
        <v>1308</v>
      </c>
      <c r="D116">
        <v>1233</v>
      </c>
      <c r="E116" t="s">
        <v>144</v>
      </c>
      <c r="F116" t="s">
        <v>799</v>
      </c>
      <c r="G116" t="s">
        <v>798</v>
      </c>
      <c r="H116" t="s">
        <v>798</v>
      </c>
      <c r="I116">
        <v>0</v>
      </c>
      <c r="J116" t="s">
        <v>797</v>
      </c>
      <c r="K116" t="s">
        <v>797</v>
      </c>
      <c r="L116" t="s">
        <v>1117</v>
      </c>
      <c r="M116" t="s">
        <v>797</v>
      </c>
      <c r="N116" t="s">
        <v>812</v>
      </c>
      <c r="O116" t="s">
        <v>813</v>
      </c>
      <c r="P116" t="s">
        <v>797</v>
      </c>
      <c r="Q116" t="s">
        <v>797</v>
      </c>
      <c r="R116" t="s">
        <v>37</v>
      </c>
      <c r="S116" t="s">
        <v>814</v>
      </c>
      <c r="T116" t="s">
        <v>1312</v>
      </c>
      <c r="U116">
        <v>0</v>
      </c>
      <c r="V116" t="s">
        <v>1310</v>
      </c>
      <c r="W116" t="s">
        <v>1311</v>
      </c>
    </row>
    <row r="117" spans="1:23" customFormat="1" ht="16" x14ac:dyDescent="0.2">
      <c r="A117" t="s">
        <v>1306</v>
      </c>
      <c r="B117" t="s">
        <v>1307</v>
      </c>
      <c r="C117" t="s">
        <v>1308</v>
      </c>
      <c r="D117">
        <v>1233</v>
      </c>
      <c r="E117" t="s">
        <v>985</v>
      </c>
      <c r="F117" t="s">
        <v>799</v>
      </c>
      <c r="G117" t="s">
        <v>798</v>
      </c>
      <c r="H117" t="s">
        <v>798</v>
      </c>
      <c r="I117">
        <v>0</v>
      </c>
      <c r="J117" t="s">
        <v>797</v>
      </c>
      <c r="K117" t="s">
        <v>797</v>
      </c>
      <c r="L117" t="s">
        <v>1117</v>
      </c>
      <c r="M117" t="s">
        <v>843</v>
      </c>
      <c r="N117" t="s">
        <v>797</v>
      </c>
      <c r="O117" t="s">
        <v>797</v>
      </c>
      <c r="P117" t="s">
        <v>1313</v>
      </c>
      <c r="Q117" t="s">
        <v>1314</v>
      </c>
      <c r="R117" t="s">
        <v>37</v>
      </c>
      <c r="S117" t="s">
        <v>814</v>
      </c>
      <c r="T117" t="s">
        <v>1315</v>
      </c>
      <c r="U117">
        <v>0</v>
      </c>
      <c r="V117" t="s">
        <v>1310</v>
      </c>
      <c r="W117" t="s">
        <v>1311</v>
      </c>
    </row>
    <row r="118" spans="1:23" customFormat="1" ht="16" x14ac:dyDescent="0.2">
      <c r="A118" t="s">
        <v>1306</v>
      </c>
      <c r="B118" t="s">
        <v>1307</v>
      </c>
      <c r="C118" t="s">
        <v>1308</v>
      </c>
      <c r="D118">
        <v>1233</v>
      </c>
      <c r="E118" t="s">
        <v>1041</v>
      </c>
      <c r="F118" t="s">
        <v>799</v>
      </c>
      <c r="G118" t="s">
        <v>798</v>
      </c>
      <c r="H118" t="s">
        <v>798</v>
      </c>
      <c r="I118">
        <v>0</v>
      </c>
      <c r="J118" t="s">
        <v>797</v>
      </c>
      <c r="K118" t="s">
        <v>797</v>
      </c>
      <c r="L118" t="s">
        <v>1117</v>
      </c>
      <c r="M118" t="s">
        <v>843</v>
      </c>
      <c r="N118" t="s">
        <v>797</v>
      </c>
      <c r="O118" t="s">
        <v>797</v>
      </c>
      <c r="P118" t="s">
        <v>1313</v>
      </c>
      <c r="Q118" t="s">
        <v>1314</v>
      </c>
      <c r="R118" t="s">
        <v>37</v>
      </c>
      <c r="S118" t="s">
        <v>814</v>
      </c>
      <c r="T118" t="s">
        <v>1316</v>
      </c>
      <c r="U118">
        <v>0</v>
      </c>
      <c r="V118" t="s">
        <v>1310</v>
      </c>
      <c r="W118" t="s">
        <v>1311</v>
      </c>
    </row>
    <row r="119" spans="1:23" customFormat="1" ht="16" x14ac:dyDescent="0.2">
      <c r="A119" t="s">
        <v>1317</v>
      </c>
      <c r="B119" t="s">
        <v>1318</v>
      </c>
      <c r="C119" t="s">
        <v>1319</v>
      </c>
      <c r="D119">
        <v>1234</v>
      </c>
      <c r="E119" t="s">
        <v>866</v>
      </c>
      <c r="F119" t="s">
        <v>799</v>
      </c>
      <c r="G119" t="s">
        <v>798</v>
      </c>
      <c r="H119" t="s">
        <v>798</v>
      </c>
      <c r="I119">
        <v>0</v>
      </c>
      <c r="J119" t="s">
        <v>797</v>
      </c>
      <c r="K119" t="s">
        <v>797</v>
      </c>
      <c r="L119" t="s">
        <v>897</v>
      </c>
      <c r="M119" t="s">
        <v>843</v>
      </c>
      <c r="N119" t="s">
        <v>797</v>
      </c>
      <c r="O119" t="s">
        <v>797</v>
      </c>
      <c r="P119" t="s">
        <v>871</v>
      </c>
      <c r="Q119" t="s">
        <v>872</v>
      </c>
      <c r="R119" t="s">
        <v>37</v>
      </c>
      <c r="S119" t="s">
        <v>814</v>
      </c>
      <c r="T119" t="s">
        <v>1320</v>
      </c>
      <c r="U119">
        <v>0</v>
      </c>
      <c r="V119" t="s">
        <v>1321</v>
      </c>
      <c r="W119" t="s">
        <v>1322</v>
      </c>
    </row>
    <row r="120" spans="1:23" customFormat="1" ht="16" x14ac:dyDescent="0.2">
      <c r="A120" t="s">
        <v>1317</v>
      </c>
      <c r="B120" t="s">
        <v>1318</v>
      </c>
      <c r="C120" t="s">
        <v>1319</v>
      </c>
      <c r="D120">
        <v>1234</v>
      </c>
      <c r="E120" t="s">
        <v>870</v>
      </c>
      <c r="F120" t="s">
        <v>799</v>
      </c>
      <c r="G120" t="s">
        <v>798</v>
      </c>
      <c r="H120" t="s">
        <v>798</v>
      </c>
      <c r="I120">
        <v>0</v>
      </c>
      <c r="J120" t="s">
        <v>797</v>
      </c>
      <c r="K120" t="s">
        <v>797</v>
      </c>
      <c r="L120" t="s">
        <v>897</v>
      </c>
      <c r="M120" t="s">
        <v>843</v>
      </c>
      <c r="N120" t="s">
        <v>797</v>
      </c>
      <c r="O120" t="s">
        <v>797</v>
      </c>
      <c r="P120" t="s">
        <v>871</v>
      </c>
      <c r="Q120" t="s">
        <v>872</v>
      </c>
      <c r="R120" t="s">
        <v>37</v>
      </c>
      <c r="S120" t="s">
        <v>814</v>
      </c>
      <c r="T120" t="s">
        <v>1323</v>
      </c>
      <c r="U120">
        <v>0</v>
      </c>
      <c r="V120" t="s">
        <v>1321</v>
      </c>
      <c r="W120" t="s">
        <v>1322</v>
      </c>
    </row>
    <row r="121" spans="1:23" customFormat="1" ht="16" x14ac:dyDescent="0.2">
      <c r="A121" t="s">
        <v>1324</v>
      </c>
      <c r="B121" t="s">
        <v>1325</v>
      </c>
      <c r="C121" t="s">
        <v>1326</v>
      </c>
      <c r="D121">
        <v>1238</v>
      </c>
      <c r="E121" t="s">
        <v>810</v>
      </c>
      <c r="F121" t="s">
        <v>799</v>
      </c>
      <c r="G121" t="s">
        <v>798</v>
      </c>
      <c r="H121" t="s">
        <v>798</v>
      </c>
      <c r="I121">
        <v>0</v>
      </c>
      <c r="J121" t="s">
        <v>1327</v>
      </c>
      <c r="K121" t="s">
        <v>1328</v>
      </c>
      <c r="L121" t="s">
        <v>930</v>
      </c>
      <c r="M121" t="s">
        <v>801</v>
      </c>
      <c r="N121" t="s">
        <v>797</v>
      </c>
      <c r="O121" t="s">
        <v>797</v>
      </c>
      <c r="P121" t="s">
        <v>1329</v>
      </c>
      <c r="Q121" t="s">
        <v>1330</v>
      </c>
      <c r="R121" t="s">
        <v>1331</v>
      </c>
      <c r="S121" t="s">
        <v>44</v>
      </c>
      <c r="T121" t="s">
        <v>1332</v>
      </c>
      <c r="U121">
        <v>15</v>
      </c>
      <c r="V121" t="s">
        <v>1333</v>
      </c>
      <c r="W121" t="s">
        <v>1334</v>
      </c>
    </row>
    <row r="122" spans="1:23" customFormat="1" ht="16" x14ac:dyDescent="0.2">
      <c r="A122" t="s">
        <v>1335</v>
      </c>
      <c r="B122" t="s">
        <v>1336</v>
      </c>
      <c r="C122" t="s">
        <v>1337</v>
      </c>
      <c r="D122">
        <v>1318</v>
      </c>
      <c r="E122" t="s">
        <v>810</v>
      </c>
      <c r="F122" t="s">
        <v>799</v>
      </c>
      <c r="G122" t="s">
        <v>798</v>
      </c>
      <c r="H122" t="s">
        <v>798</v>
      </c>
      <c r="I122">
        <v>0</v>
      </c>
      <c r="J122" t="s">
        <v>1338</v>
      </c>
      <c r="K122" t="s">
        <v>1339</v>
      </c>
      <c r="L122" t="s">
        <v>835</v>
      </c>
      <c r="M122" t="s">
        <v>801</v>
      </c>
      <c r="N122" t="s">
        <v>797</v>
      </c>
      <c r="O122" t="s">
        <v>797</v>
      </c>
      <c r="P122" t="s">
        <v>1340</v>
      </c>
      <c r="Q122" t="s">
        <v>1341</v>
      </c>
      <c r="R122" t="s">
        <v>1342</v>
      </c>
      <c r="S122" t="s">
        <v>44</v>
      </c>
      <c r="T122" t="s">
        <v>1343</v>
      </c>
      <c r="U122">
        <v>1</v>
      </c>
      <c r="V122" t="s">
        <v>1344</v>
      </c>
      <c r="W122" t="s">
        <v>1345</v>
      </c>
    </row>
    <row r="123" spans="1:23" customFormat="1" ht="16" x14ac:dyDescent="0.2">
      <c r="A123" t="s">
        <v>1346</v>
      </c>
      <c r="B123" t="s">
        <v>1347</v>
      </c>
      <c r="C123" t="s">
        <v>1348</v>
      </c>
      <c r="D123">
        <v>1</v>
      </c>
      <c r="E123" t="s">
        <v>810</v>
      </c>
      <c r="F123" t="s">
        <v>799</v>
      </c>
      <c r="G123" t="s">
        <v>798</v>
      </c>
      <c r="H123" t="s">
        <v>798</v>
      </c>
      <c r="I123">
        <v>0</v>
      </c>
      <c r="J123" t="s">
        <v>1259</v>
      </c>
      <c r="K123" t="s">
        <v>1349</v>
      </c>
      <c r="L123" t="s">
        <v>1191</v>
      </c>
      <c r="M123" t="s">
        <v>880</v>
      </c>
      <c r="N123" t="s">
        <v>797</v>
      </c>
      <c r="O123" t="s">
        <v>797</v>
      </c>
      <c r="P123" t="s">
        <v>1350</v>
      </c>
      <c r="Q123" t="s">
        <v>1351</v>
      </c>
      <c r="R123" t="s">
        <v>1352</v>
      </c>
      <c r="S123" t="s">
        <v>884</v>
      </c>
      <c r="T123" t="s">
        <v>1353</v>
      </c>
      <c r="U123">
        <v>1</v>
      </c>
      <c r="V123" t="s">
        <v>1354</v>
      </c>
      <c r="W123" t="s">
        <v>1355</v>
      </c>
    </row>
    <row r="124" spans="1:23" customFormat="1" ht="16" x14ac:dyDescent="0.2">
      <c r="A124" t="s">
        <v>1356</v>
      </c>
      <c r="B124" t="s">
        <v>1357</v>
      </c>
      <c r="C124" t="s">
        <v>1358</v>
      </c>
      <c r="D124">
        <v>1235</v>
      </c>
      <c r="E124" t="s">
        <v>810</v>
      </c>
      <c r="F124" t="s">
        <v>799</v>
      </c>
      <c r="G124" t="s">
        <v>798</v>
      </c>
      <c r="H124" t="s">
        <v>798</v>
      </c>
      <c r="I124">
        <v>0</v>
      </c>
      <c r="J124" t="s">
        <v>1359</v>
      </c>
      <c r="K124" t="s">
        <v>1360</v>
      </c>
      <c r="L124" t="s">
        <v>930</v>
      </c>
      <c r="M124" t="s">
        <v>801</v>
      </c>
      <c r="N124" t="s">
        <v>797</v>
      </c>
      <c r="O124" t="s">
        <v>797</v>
      </c>
      <c r="P124" t="s">
        <v>1361</v>
      </c>
      <c r="Q124" t="s">
        <v>1362</v>
      </c>
      <c r="R124" t="s">
        <v>1363</v>
      </c>
      <c r="S124" t="s">
        <v>884</v>
      </c>
      <c r="T124" t="s">
        <v>1364</v>
      </c>
      <c r="U124">
        <v>1</v>
      </c>
      <c r="V124" t="s">
        <v>1365</v>
      </c>
      <c r="W124" t="s">
        <v>1366</v>
      </c>
    </row>
    <row r="125" spans="1:23" customFormat="1" ht="16" x14ac:dyDescent="0.2">
      <c r="A125" t="s">
        <v>1367</v>
      </c>
      <c r="B125" t="s">
        <v>1368</v>
      </c>
      <c r="C125" t="s">
        <v>1369</v>
      </c>
      <c r="D125">
        <v>1425</v>
      </c>
      <c r="E125" t="s">
        <v>797</v>
      </c>
      <c r="F125" t="s">
        <v>798</v>
      </c>
      <c r="G125" t="s">
        <v>797</v>
      </c>
      <c r="H125" t="s">
        <v>799</v>
      </c>
      <c r="I125">
        <v>1</v>
      </c>
      <c r="J125" t="s">
        <v>800</v>
      </c>
      <c r="K125" t="s">
        <v>797</v>
      </c>
      <c r="L125" t="s">
        <v>37</v>
      </c>
      <c r="M125" t="s">
        <v>801</v>
      </c>
      <c r="N125" t="s">
        <v>797</v>
      </c>
      <c r="O125" t="s">
        <v>797</v>
      </c>
      <c r="P125" t="s">
        <v>802</v>
      </c>
      <c r="Q125" t="s">
        <v>803</v>
      </c>
      <c r="R125" t="s">
        <v>1370</v>
      </c>
      <c r="S125" t="s">
        <v>797</v>
      </c>
      <c r="T125" t="s">
        <v>1371</v>
      </c>
      <c r="U125">
        <v>6</v>
      </c>
      <c r="V125" t="s">
        <v>1372</v>
      </c>
      <c r="W125" t="s">
        <v>1373</v>
      </c>
    </row>
    <row r="126" spans="1:23" customFormat="1" ht="16" x14ac:dyDescent="0.2">
      <c r="A126" t="s">
        <v>1374</v>
      </c>
      <c r="B126" t="s">
        <v>1375</v>
      </c>
      <c r="C126" t="s">
        <v>1376</v>
      </c>
      <c r="D126">
        <v>2</v>
      </c>
      <c r="E126" t="s">
        <v>861</v>
      </c>
      <c r="F126" t="s">
        <v>798</v>
      </c>
      <c r="G126" t="s">
        <v>799</v>
      </c>
      <c r="H126" t="s">
        <v>798</v>
      </c>
      <c r="I126">
        <v>0</v>
      </c>
      <c r="J126" t="s">
        <v>1377</v>
      </c>
      <c r="K126" t="s">
        <v>1378</v>
      </c>
      <c r="L126" t="s">
        <v>835</v>
      </c>
      <c r="M126" t="s">
        <v>801</v>
      </c>
      <c r="N126" t="s">
        <v>797</v>
      </c>
      <c r="O126" t="s">
        <v>797</v>
      </c>
      <c r="P126" t="s">
        <v>1379</v>
      </c>
      <c r="Q126" t="s">
        <v>1380</v>
      </c>
      <c r="R126" t="s">
        <v>1381</v>
      </c>
      <c r="S126" t="s">
        <v>44</v>
      </c>
      <c r="T126" t="s">
        <v>1382</v>
      </c>
      <c r="U126">
        <v>1</v>
      </c>
      <c r="V126" t="s">
        <v>1383</v>
      </c>
      <c r="W126" t="s">
        <v>1384</v>
      </c>
    </row>
    <row r="127" spans="1:23" customFormat="1" ht="16" x14ac:dyDescent="0.2">
      <c r="A127" t="s">
        <v>1385</v>
      </c>
      <c r="B127" t="s">
        <v>37</v>
      </c>
      <c r="C127" t="s">
        <v>37</v>
      </c>
      <c r="D127">
        <v>1251</v>
      </c>
      <c r="E127" t="s">
        <v>904</v>
      </c>
      <c r="F127" t="s">
        <v>799</v>
      </c>
      <c r="G127" t="s">
        <v>798</v>
      </c>
      <c r="H127" t="s">
        <v>798</v>
      </c>
      <c r="I127">
        <v>0</v>
      </c>
      <c r="J127" t="s">
        <v>797</v>
      </c>
      <c r="K127" t="s">
        <v>797</v>
      </c>
      <c r="L127" t="s">
        <v>1191</v>
      </c>
      <c r="M127" t="s">
        <v>797</v>
      </c>
      <c r="N127" t="s">
        <v>812</v>
      </c>
      <c r="O127" t="s">
        <v>965</v>
      </c>
      <c r="P127" t="s">
        <v>797</v>
      </c>
      <c r="Q127" t="s">
        <v>797</v>
      </c>
      <c r="R127" t="s">
        <v>37</v>
      </c>
      <c r="S127" t="s">
        <v>44</v>
      </c>
      <c r="T127" t="s">
        <v>1386</v>
      </c>
      <c r="U127">
        <v>0</v>
      </c>
      <c r="V127" t="s">
        <v>1387</v>
      </c>
      <c r="W127" t="s">
        <v>1388</v>
      </c>
    </row>
    <row r="128" spans="1:23" customFormat="1" ht="16" x14ac:dyDescent="0.2">
      <c r="A128" t="s">
        <v>1389</v>
      </c>
      <c r="B128" t="s">
        <v>37</v>
      </c>
      <c r="C128" t="s">
        <v>37</v>
      </c>
      <c r="D128">
        <v>1823</v>
      </c>
      <c r="E128" t="s">
        <v>904</v>
      </c>
      <c r="F128" t="s">
        <v>799</v>
      </c>
      <c r="G128" t="s">
        <v>798</v>
      </c>
      <c r="H128" t="s">
        <v>798</v>
      </c>
      <c r="I128">
        <v>0</v>
      </c>
      <c r="J128" t="s">
        <v>797</v>
      </c>
      <c r="K128" t="s">
        <v>797</v>
      </c>
      <c r="L128" t="s">
        <v>1191</v>
      </c>
      <c r="M128" t="s">
        <v>797</v>
      </c>
      <c r="N128" t="s">
        <v>812</v>
      </c>
      <c r="O128" t="s">
        <v>813</v>
      </c>
      <c r="P128" t="s">
        <v>797</v>
      </c>
      <c r="Q128" t="s">
        <v>797</v>
      </c>
      <c r="R128" t="s">
        <v>37</v>
      </c>
      <c r="S128" t="s">
        <v>814</v>
      </c>
      <c r="T128" t="s">
        <v>1390</v>
      </c>
      <c r="U128">
        <v>0</v>
      </c>
      <c r="V128" t="s">
        <v>1391</v>
      </c>
      <c r="W128" t="s">
        <v>1392</v>
      </c>
    </row>
    <row r="129" spans="1:23" customFormat="1" ht="16" x14ac:dyDescent="0.2">
      <c r="A129" t="s">
        <v>1389</v>
      </c>
      <c r="B129" t="s">
        <v>37</v>
      </c>
      <c r="C129" t="s">
        <v>37</v>
      </c>
      <c r="D129">
        <v>1823</v>
      </c>
      <c r="E129" t="s">
        <v>861</v>
      </c>
      <c r="F129" t="s">
        <v>799</v>
      </c>
      <c r="G129" t="s">
        <v>798</v>
      </c>
      <c r="H129" t="s">
        <v>798</v>
      </c>
      <c r="I129">
        <v>0</v>
      </c>
      <c r="J129" t="s">
        <v>797</v>
      </c>
      <c r="K129" t="s">
        <v>797</v>
      </c>
      <c r="L129" t="s">
        <v>1191</v>
      </c>
      <c r="M129" t="s">
        <v>797</v>
      </c>
      <c r="N129" t="s">
        <v>812</v>
      </c>
      <c r="O129" t="s">
        <v>813</v>
      </c>
      <c r="P129" t="s">
        <v>797</v>
      </c>
      <c r="Q129" t="s">
        <v>797</v>
      </c>
      <c r="R129" t="s">
        <v>37</v>
      </c>
      <c r="S129" t="s">
        <v>814</v>
      </c>
      <c r="T129" t="s">
        <v>1393</v>
      </c>
      <c r="U129">
        <v>0</v>
      </c>
      <c r="V129" t="s">
        <v>1391</v>
      </c>
      <c r="W129" t="s">
        <v>1392</v>
      </c>
    </row>
    <row r="130" spans="1:23" customFormat="1" ht="16" x14ac:dyDescent="0.2">
      <c r="A130" t="s">
        <v>1394</v>
      </c>
      <c r="B130" t="s">
        <v>37</v>
      </c>
      <c r="C130" t="s">
        <v>37</v>
      </c>
      <c r="D130">
        <v>1824</v>
      </c>
      <c r="E130" t="s">
        <v>144</v>
      </c>
      <c r="F130" t="s">
        <v>799</v>
      </c>
      <c r="G130" t="s">
        <v>798</v>
      </c>
      <c r="H130" t="s">
        <v>798</v>
      </c>
      <c r="I130">
        <v>0</v>
      </c>
      <c r="J130" t="s">
        <v>797</v>
      </c>
      <c r="K130" t="s">
        <v>797</v>
      </c>
      <c r="L130" t="s">
        <v>37</v>
      </c>
      <c r="M130" t="s">
        <v>843</v>
      </c>
      <c r="N130" t="s">
        <v>797</v>
      </c>
      <c r="O130" t="s">
        <v>797</v>
      </c>
      <c r="P130" t="s">
        <v>898</v>
      </c>
      <c r="Q130" t="s">
        <v>899</v>
      </c>
      <c r="R130" t="s">
        <v>37</v>
      </c>
      <c r="S130" t="s">
        <v>814</v>
      </c>
      <c r="T130" t="s">
        <v>1395</v>
      </c>
      <c r="U130">
        <v>0</v>
      </c>
      <c r="V130" t="s">
        <v>1396</v>
      </c>
      <c r="W130" t="s">
        <v>1397</v>
      </c>
    </row>
    <row r="131" spans="1:23" customFormat="1" ht="16" x14ac:dyDescent="0.2">
      <c r="A131" t="s">
        <v>1398</v>
      </c>
      <c r="B131" t="s">
        <v>37</v>
      </c>
      <c r="C131" t="s">
        <v>37</v>
      </c>
      <c r="D131">
        <v>1458</v>
      </c>
      <c r="E131" t="s">
        <v>144</v>
      </c>
      <c r="F131" t="s">
        <v>799</v>
      </c>
      <c r="G131" t="s">
        <v>798</v>
      </c>
      <c r="H131" t="s">
        <v>798</v>
      </c>
      <c r="I131">
        <v>0</v>
      </c>
      <c r="J131" t="s">
        <v>797</v>
      </c>
      <c r="K131" t="s">
        <v>797</v>
      </c>
      <c r="L131" t="s">
        <v>1191</v>
      </c>
      <c r="M131" t="s">
        <v>797</v>
      </c>
      <c r="N131" t="s">
        <v>812</v>
      </c>
      <c r="O131" t="s">
        <v>965</v>
      </c>
      <c r="P131" t="s">
        <v>797</v>
      </c>
      <c r="Q131" t="s">
        <v>797</v>
      </c>
      <c r="R131" t="s">
        <v>37</v>
      </c>
      <c r="S131" t="s">
        <v>814</v>
      </c>
      <c r="T131" t="s">
        <v>1399</v>
      </c>
      <c r="U131">
        <v>0</v>
      </c>
      <c r="V131" t="s">
        <v>1400</v>
      </c>
      <c r="W131" t="s">
        <v>1401</v>
      </c>
    </row>
    <row r="132" spans="1:23" customFormat="1" ht="16" x14ac:dyDescent="0.2">
      <c r="A132" t="s">
        <v>1398</v>
      </c>
      <c r="B132" t="s">
        <v>37</v>
      </c>
      <c r="C132" t="s">
        <v>37</v>
      </c>
      <c r="D132">
        <v>1458</v>
      </c>
      <c r="E132" t="s">
        <v>904</v>
      </c>
      <c r="F132" t="s">
        <v>799</v>
      </c>
      <c r="G132" t="s">
        <v>798</v>
      </c>
      <c r="H132" t="s">
        <v>798</v>
      </c>
      <c r="I132">
        <v>0</v>
      </c>
      <c r="J132" t="s">
        <v>797</v>
      </c>
      <c r="K132" t="s">
        <v>797</v>
      </c>
      <c r="L132" t="s">
        <v>1191</v>
      </c>
      <c r="M132" t="s">
        <v>797</v>
      </c>
      <c r="N132" t="s">
        <v>812</v>
      </c>
      <c r="O132" t="s">
        <v>965</v>
      </c>
      <c r="P132" t="s">
        <v>797</v>
      </c>
      <c r="Q132" t="s">
        <v>797</v>
      </c>
      <c r="R132" t="s">
        <v>37</v>
      </c>
      <c r="S132" t="s">
        <v>814</v>
      </c>
      <c r="T132" t="s">
        <v>1402</v>
      </c>
      <c r="U132">
        <v>0</v>
      </c>
      <c r="V132" t="s">
        <v>1400</v>
      </c>
      <c r="W132" t="s">
        <v>1401</v>
      </c>
    </row>
    <row r="133" spans="1:23" customFormat="1" ht="16" x14ac:dyDescent="0.2">
      <c r="A133" t="s">
        <v>1398</v>
      </c>
      <c r="B133" t="s">
        <v>37</v>
      </c>
      <c r="C133" t="s">
        <v>37</v>
      </c>
      <c r="D133">
        <v>1458</v>
      </c>
      <c r="E133" t="s">
        <v>861</v>
      </c>
      <c r="F133" t="s">
        <v>799</v>
      </c>
      <c r="G133" t="s">
        <v>798</v>
      </c>
      <c r="H133" t="s">
        <v>798</v>
      </c>
      <c r="I133">
        <v>0</v>
      </c>
      <c r="J133" t="s">
        <v>797</v>
      </c>
      <c r="K133" t="s">
        <v>797</v>
      </c>
      <c r="L133" t="s">
        <v>1191</v>
      </c>
      <c r="M133" t="s">
        <v>797</v>
      </c>
      <c r="N133" t="s">
        <v>812</v>
      </c>
      <c r="O133" t="s">
        <v>965</v>
      </c>
      <c r="P133" t="s">
        <v>797</v>
      </c>
      <c r="Q133" t="s">
        <v>797</v>
      </c>
      <c r="R133" t="s">
        <v>37</v>
      </c>
      <c r="S133" t="s">
        <v>814</v>
      </c>
      <c r="T133" t="s">
        <v>1403</v>
      </c>
      <c r="U133">
        <v>0</v>
      </c>
      <c r="V133" t="s">
        <v>1400</v>
      </c>
      <c r="W133" t="s">
        <v>1401</v>
      </c>
    </row>
    <row r="134" spans="1:23" customFormat="1" ht="16" x14ac:dyDescent="0.2">
      <c r="A134" t="s">
        <v>1404</v>
      </c>
      <c r="B134" t="s">
        <v>37</v>
      </c>
      <c r="C134" t="s">
        <v>37</v>
      </c>
      <c r="D134">
        <v>1459</v>
      </c>
      <c r="E134" t="s">
        <v>144</v>
      </c>
      <c r="F134" t="s">
        <v>799</v>
      </c>
      <c r="G134" t="s">
        <v>798</v>
      </c>
      <c r="H134" t="s">
        <v>798</v>
      </c>
      <c r="I134">
        <v>0</v>
      </c>
      <c r="J134" t="s">
        <v>797</v>
      </c>
      <c r="K134" t="s">
        <v>797</v>
      </c>
      <c r="L134" t="s">
        <v>1191</v>
      </c>
      <c r="M134" t="s">
        <v>797</v>
      </c>
      <c r="N134" t="s">
        <v>812</v>
      </c>
      <c r="O134" t="s">
        <v>965</v>
      </c>
      <c r="P134" t="s">
        <v>797</v>
      </c>
      <c r="Q134" t="s">
        <v>797</v>
      </c>
      <c r="R134" t="s">
        <v>37</v>
      </c>
      <c r="S134" t="s">
        <v>814</v>
      </c>
      <c r="T134" t="s">
        <v>1405</v>
      </c>
      <c r="U134">
        <v>0</v>
      </c>
      <c r="V134" t="s">
        <v>1406</v>
      </c>
      <c r="W134" t="s">
        <v>1407</v>
      </c>
    </row>
    <row r="135" spans="1:23" customFormat="1" ht="16" x14ac:dyDescent="0.2">
      <c r="A135" t="s">
        <v>1404</v>
      </c>
      <c r="B135" t="s">
        <v>37</v>
      </c>
      <c r="C135" t="s">
        <v>37</v>
      </c>
      <c r="D135">
        <v>1459</v>
      </c>
      <c r="E135" t="s">
        <v>904</v>
      </c>
      <c r="F135" t="s">
        <v>799</v>
      </c>
      <c r="G135" t="s">
        <v>798</v>
      </c>
      <c r="H135" t="s">
        <v>798</v>
      </c>
      <c r="I135">
        <v>0</v>
      </c>
      <c r="J135" t="s">
        <v>797</v>
      </c>
      <c r="K135" t="s">
        <v>797</v>
      </c>
      <c r="L135" t="s">
        <v>1191</v>
      </c>
      <c r="M135" t="s">
        <v>797</v>
      </c>
      <c r="N135" t="s">
        <v>812</v>
      </c>
      <c r="O135" t="s">
        <v>965</v>
      </c>
      <c r="P135" t="s">
        <v>797</v>
      </c>
      <c r="Q135" t="s">
        <v>797</v>
      </c>
      <c r="R135" t="s">
        <v>37</v>
      </c>
      <c r="S135" t="s">
        <v>814</v>
      </c>
      <c r="T135" t="s">
        <v>1408</v>
      </c>
      <c r="U135">
        <v>0</v>
      </c>
      <c r="V135" t="s">
        <v>1406</v>
      </c>
      <c r="W135" t="s">
        <v>1407</v>
      </c>
    </row>
    <row r="136" spans="1:23" customFormat="1" ht="16" x14ac:dyDescent="0.2">
      <c r="A136" t="s">
        <v>1404</v>
      </c>
      <c r="B136" t="s">
        <v>37</v>
      </c>
      <c r="C136" t="s">
        <v>37</v>
      </c>
      <c r="D136">
        <v>1459</v>
      </c>
      <c r="E136" t="s">
        <v>861</v>
      </c>
      <c r="F136" t="s">
        <v>799</v>
      </c>
      <c r="G136" t="s">
        <v>798</v>
      </c>
      <c r="H136" t="s">
        <v>798</v>
      </c>
      <c r="I136">
        <v>0</v>
      </c>
      <c r="J136" t="s">
        <v>797</v>
      </c>
      <c r="K136" t="s">
        <v>797</v>
      </c>
      <c r="L136" t="s">
        <v>1191</v>
      </c>
      <c r="M136" t="s">
        <v>797</v>
      </c>
      <c r="N136" t="s">
        <v>812</v>
      </c>
      <c r="O136" t="s">
        <v>965</v>
      </c>
      <c r="P136" t="s">
        <v>797</v>
      </c>
      <c r="Q136" t="s">
        <v>797</v>
      </c>
      <c r="R136" t="s">
        <v>37</v>
      </c>
      <c r="S136" t="s">
        <v>814</v>
      </c>
      <c r="T136" t="s">
        <v>1409</v>
      </c>
      <c r="U136">
        <v>0</v>
      </c>
      <c r="V136" t="s">
        <v>1406</v>
      </c>
      <c r="W136" t="s">
        <v>1407</v>
      </c>
    </row>
    <row r="137" spans="1:23" customFormat="1" ht="16" x14ac:dyDescent="0.2">
      <c r="A137" t="s">
        <v>1410</v>
      </c>
      <c r="B137" t="s">
        <v>37</v>
      </c>
      <c r="C137" t="s">
        <v>1411</v>
      </c>
      <c r="D137">
        <v>1388</v>
      </c>
      <c r="E137" t="s">
        <v>144</v>
      </c>
      <c r="F137" t="s">
        <v>799</v>
      </c>
      <c r="G137" t="s">
        <v>798</v>
      </c>
      <c r="H137" t="s">
        <v>798</v>
      </c>
      <c r="I137">
        <v>0</v>
      </c>
      <c r="J137" t="s">
        <v>797</v>
      </c>
      <c r="K137" t="s">
        <v>797</v>
      </c>
      <c r="L137" t="s">
        <v>1191</v>
      </c>
      <c r="M137" t="s">
        <v>797</v>
      </c>
      <c r="N137" t="s">
        <v>812</v>
      </c>
      <c r="O137" t="s">
        <v>965</v>
      </c>
      <c r="P137" t="s">
        <v>797</v>
      </c>
      <c r="Q137" t="s">
        <v>797</v>
      </c>
      <c r="R137" t="s">
        <v>37</v>
      </c>
      <c r="S137" t="s">
        <v>814</v>
      </c>
      <c r="T137" t="s">
        <v>1412</v>
      </c>
      <c r="U137">
        <v>0</v>
      </c>
      <c r="V137" t="s">
        <v>1413</v>
      </c>
      <c r="W137" t="s">
        <v>1414</v>
      </c>
    </row>
    <row r="138" spans="1:23" customFormat="1" ht="16" x14ac:dyDescent="0.2">
      <c r="A138" t="s">
        <v>1410</v>
      </c>
      <c r="B138" t="s">
        <v>37</v>
      </c>
      <c r="C138" t="s">
        <v>1411</v>
      </c>
      <c r="D138">
        <v>1388</v>
      </c>
      <c r="E138" t="s">
        <v>904</v>
      </c>
      <c r="F138" t="s">
        <v>799</v>
      </c>
      <c r="G138" t="s">
        <v>798</v>
      </c>
      <c r="H138" t="s">
        <v>798</v>
      </c>
      <c r="I138">
        <v>0</v>
      </c>
      <c r="J138" t="s">
        <v>797</v>
      </c>
      <c r="K138" t="s">
        <v>797</v>
      </c>
      <c r="L138" t="s">
        <v>1191</v>
      </c>
      <c r="M138" t="s">
        <v>797</v>
      </c>
      <c r="N138" t="s">
        <v>812</v>
      </c>
      <c r="O138" t="s">
        <v>965</v>
      </c>
      <c r="P138" t="s">
        <v>797</v>
      </c>
      <c r="Q138" t="s">
        <v>797</v>
      </c>
      <c r="R138" t="s">
        <v>37</v>
      </c>
      <c r="S138" t="s">
        <v>814</v>
      </c>
      <c r="T138" t="s">
        <v>1415</v>
      </c>
      <c r="U138">
        <v>0</v>
      </c>
      <c r="V138" t="s">
        <v>1413</v>
      </c>
      <c r="W138" t="s">
        <v>1414</v>
      </c>
    </row>
    <row r="139" spans="1:23" customFormat="1" ht="16" x14ac:dyDescent="0.2">
      <c r="A139" t="s">
        <v>1410</v>
      </c>
      <c r="B139" t="s">
        <v>37</v>
      </c>
      <c r="C139" t="s">
        <v>1411</v>
      </c>
      <c r="D139">
        <v>1388</v>
      </c>
      <c r="E139" t="s">
        <v>861</v>
      </c>
      <c r="F139" t="s">
        <v>799</v>
      </c>
      <c r="G139" t="s">
        <v>798</v>
      </c>
      <c r="H139" t="s">
        <v>798</v>
      </c>
      <c r="I139">
        <v>0</v>
      </c>
      <c r="J139" t="s">
        <v>797</v>
      </c>
      <c r="K139" t="s">
        <v>797</v>
      </c>
      <c r="L139" t="s">
        <v>1191</v>
      </c>
      <c r="M139" t="s">
        <v>797</v>
      </c>
      <c r="N139" t="s">
        <v>812</v>
      </c>
      <c r="O139" t="s">
        <v>965</v>
      </c>
      <c r="P139" t="s">
        <v>797</v>
      </c>
      <c r="Q139" t="s">
        <v>797</v>
      </c>
      <c r="R139" t="s">
        <v>37</v>
      </c>
      <c r="S139" t="s">
        <v>814</v>
      </c>
      <c r="T139" t="s">
        <v>1416</v>
      </c>
      <c r="U139">
        <v>0</v>
      </c>
      <c r="V139" t="s">
        <v>1413</v>
      </c>
      <c r="W139" t="s">
        <v>1414</v>
      </c>
    </row>
    <row r="140" spans="1:23" customFormat="1" ht="16" x14ac:dyDescent="0.2">
      <c r="A140" t="s">
        <v>1417</v>
      </c>
      <c r="B140" t="s">
        <v>37</v>
      </c>
      <c r="C140" t="s">
        <v>37</v>
      </c>
      <c r="D140">
        <v>1460</v>
      </c>
      <c r="E140" t="s">
        <v>144</v>
      </c>
      <c r="F140" t="s">
        <v>799</v>
      </c>
      <c r="G140" t="s">
        <v>798</v>
      </c>
      <c r="H140" t="s">
        <v>798</v>
      </c>
      <c r="I140">
        <v>0</v>
      </c>
      <c r="J140" t="s">
        <v>797</v>
      </c>
      <c r="K140" t="s">
        <v>797</v>
      </c>
      <c r="L140" t="s">
        <v>1191</v>
      </c>
      <c r="M140" t="s">
        <v>797</v>
      </c>
      <c r="N140" t="s">
        <v>812</v>
      </c>
      <c r="O140" t="s">
        <v>965</v>
      </c>
      <c r="P140" t="s">
        <v>797</v>
      </c>
      <c r="Q140" t="s">
        <v>797</v>
      </c>
      <c r="R140" t="s">
        <v>37</v>
      </c>
      <c r="S140" t="s">
        <v>814</v>
      </c>
      <c r="T140" t="s">
        <v>1418</v>
      </c>
      <c r="U140">
        <v>0</v>
      </c>
      <c r="V140" t="s">
        <v>1419</v>
      </c>
      <c r="W140" t="s">
        <v>1420</v>
      </c>
    </row>
    <row r="141" spans="1:23" customFormat="1" ht="16" x14ac:dyDescent="0.2">
      <c r="A141" t="s">
        <v>1417</v>
      </c>
      <c r="B141" t="s">
        <v>37</v>
      </c>
      <c r="C141" t="s">
        <v>37</v>
      </c>
      <c r="D141">
        <v>1460</v>
      </c>
      <c r="E141" t="s">
        <v>904</v>
      </c>
      <c r="F141" t="s">
        <v>799</v>
      </c>
      <c r="G141" t="s">
        <v>798</v>
      </c>
      <c r="H141" t="s">
        <v>798</v>
      </c>
      <c r="I141">
        <v>0</v>
      </c>
      <c r="J141" t="s">
        <v>797</v>
      </c>
      <c r="K141" t="s">
        <v>797</v>
      </c>
      <c r="L141" t="s">
        <v>1191</v>
      </c>
      <c r="M141" t="s">
        <v>797</v>
      </c>
      <c r="N141" t="s">
        <v>812</v>
      </c>
      <c r="O141" t="s">
        <v>965</v>
      </c>
      <c r="P141" t="s">
        <v>797</v>
      </c>
      <c r="Q141" t="s">
        <v>797</v>
      </c>
      <c r="R141" t="s">
        <v>37</v>
      </c>
      <c r="S141" t="s">
        <v>814</v>
      </c>
      <c r="T141" t="s">
        <v>1421</v>
      </c>
      <c r="U141">
        <v>0</v>
      </c>
      <c r="V141" t="s">
        <v>1419</v>
      </c>
      <c r="W141" t="s">
        <v>1420</v>
      </c>
    </row>
    <row r="142" spans="1:23" customFormat="1" ht="16" x14ac:dyDescent="0.2">
      <c r="A142" t="s">
        <v>1417</v>
      </c>
      <c r="B142" t="s">
        <v>37</v>
      </c>
      <c r="C142" t="s">
        <v>37</v>
      </c>
      <c r="D142">
        <v>1460</v>
      </c>
      <c r="E142" t="s">
        <v>861</v>
      </c>
      <c r="F142" t="s">
        <v>799</v>
      </c>
      <c r="G142" t="s">
        <v>798</v>
      </c>
      <c r="H142" t="s">
        <v>798</v>
      </c>
      <c r="I142">
        <v>0</v>
      </c>
      <c r="J142" t="s">
        <v>797</v>
      </c>
      <c r="K142" t="s">
        <v>797</v>
      </c>
      <c r="L142" t="s">
        <v>1191</v>
      </c>
      <c r="M142" t="s">
        <v>797</v>
      </c>
      <c r="N142" t="s">
        <v>812</v>
      </c>
      <c r="O142" t="s">
        <v>965</v>
      </c>
      <c r="P142" t="s">
        <v>797</v>
      </c>
      <c r="Q142" t="s">
        <v>797</v>
      </c>
      <c r="R142" t="s">
        <v>37</v>
      </c>
      <c r="S142" t="s">
        <v>814</v>
      </c>
      <c r="T142" t="s">
        <v>1422</v>
      </c>
      <c r="U142">
        <v>0</v>
      </c>
      <c r="V142" t="s">
        <v>1419</v>
      </c>
      <c r="W142" t="s">
        <v>1420</v>
      </c>
    </row>
    <row r="143" spans="1:23" customFormat="1" ht="16" x14ac:dyDescent="0.2">
      <c r="A143" t="s">
        <v>1423</v>
      </c>
      <c r="B143" t="s">
        <v>37</v>
      </c>
      <c r="C143" t="s">
        <v>37</v>
      </c>
      <c r="D143">
        <v>1825</v>
      </c>
      <c r="E143" t="s">
        <v>904</v>
      </c>
      <c r="F143" t="s">
        <v>799</v>
      </c>
      <c r="G143" t="s">
        <v>798</v>
      </c>
      <c r="H143" t="s">
        <v>798</v>
      </c>
      <c r="I143">
        <v>0</v>
      </c>
      <c r="J143" t="s">
        <v>797</v>
      </c>
      <c r="K143" t="s">
        <v>797</v>
      </c>
      <c r="L143" t="s">
        <v>1191</v>
      </c>
      <c r="M143" t="s">
        <v>797</v>
      </c>
      <c r="N143" t="s">
        <v>812</v>
      </c>
      <c r="O143" t="s">
        <v>813</v>
      </c>
      <c r="P143" t="s">
        <v>797</v>
      </c>
      <c r="Q143" t="s">
        <v>797</v>
      </c>
      <c r="R143" t="s">
        <v>37</v>
      </c>
      <c r="S143" t="s">
        <v>814</v>
      </c>
      <c r="T143" t="s">
        <v>1424</v>
      </c>
      <c r="U143">
        <v>0</v>
      </c>
      <c r="V143" t="s">
        <v>1425</v>
      </c>
      <c r="W143" t="s">
        <v>1426</v>
      </c>
    </row>
    <row r="144" spans="1:23" customFormat="1" ht="16" x14ac:dyDescent="0.2">
      <c r="A144" t="s">
        <v>1427</v>
      </c>
      <c r="B144" t="s">
        <v>37</v>
      </c>
      <c r="C144" t="s">
        <v>37</v>
      </c>
      <c r="D144">
        <v>1605</v>
      </c>
      <c r="E144" t="s">
        <v>144</v>
      </c>
      <c r="F144" t="s">
        <v>798</v>
      </c>
      <c r="G144" t="s">
        <v>799</v>
      </c>
      <c r="H144" t="s">
        <v>798</v>
      </c>
      <c r="I144">
        <v>0</v>
      </c>
      <c r="J144" t="s">
        <v>797</v>
      </c>
      <c r="K144" t="s">
        <v>797</v>
      </c>
      <c r="L144" t="s">
        <v>1191</v>
      </c>
      <c r="M144" t="s">
        <v>797</v>
      </c>
      <c r="N144" t="s">
        <v>812</v>
      </c>
      <c r="O144" t="s">
        <v>813</v>
      </c>
      <c r="P144" t="s">
        <v>797</v>
      </c>
      <c r="Q144" t="s">
        <v>797</v>
      </c>
      <c r="R144" t="s">
        <v>37</v>
      </c>
      <c r="S144" t="s">
        <v>814</v>
      </c>
      <c r="T144" t="s">
        <v>1428</v>
      </c>
      <c r="U144">
        <v>0</v>
      </c>
      <c r="V144" t="s">
        <v>1429</v>
      </c>
      <c r="W144" t="s">
        <v>1430</v>
      </c>
    </row>
    <row r="145" spans="1:23" customFormat="1" ht="16" x14ac:dyDescent="0.2">
      <c r="A145" t="s">
        <v>1431</v>
      </c>
      <c r="B145" t="s">
        <v>37</v>
      </c>
      <c r="C145" t="s">
        <v>37</v>
      </c>
      <c r="D145">
        <v>1643</v>
      </c>
      <c r="E145" t="s">
        <v>144</v>
      </c>
      <c r="F145" t="s">
        <v>799</v>
      </c>
      <c r="G145" t="s">
        <v>798</v>
      </c>
      <c r="H145" t="s">
        <v>798</v>
      </c>
      <c r="I145">
        <v>0</v>
      </c>
      <c r="J145" t="s">
        <v>797</v>
      </c>
      <c r="K145" t="s">
        <v>797</v>
      </c>
      <c r="L145" t="s">
        <v>37</v>
      </c>
      <c r="M145" t="s">
        <v>843</v>
      </c>
      <c r="N145" t="s">
        <v>797</v>
      </c>
      <c r="O145" t="s">
        <v>797</v>
      </c>
      <c r="P145" t="s">
        <v>898</v>
      </c>
      <c r="Q145" t="s">
        <v>899</v>
      </c>
      <c r="R145" t="s">
        <v>37</v>
      </c>
      <c r="S145" t="s">
        <v>814</v>
      </c>
      <c r="T145" t="s">
        <v>1432</v>
      </c>
      <c r="U145">
        <v>0</v>
      </c>
      <c r="V145" t="s">
        <v>1433</v>
      </c>
      <c r="W145" t="s">
        <v>1434</v>
      </c>
    </row>
    <row r="146" spans="1:23" customFormat="1" ht="16" x14ac:dyDescent="0.2">
      <c r="A146" t="s">
        <v>1431</v>
      </c>
      <c r="B146" t="s">
        <v>37</v>
      </c>
      <c r="C146" t="s">
        <v>37</v>
      </c>
      <c r="D146">
        <v>1643</v>
      </c>
      <c r="E146" t="s">
        <v>1041</v>
      </c>
      <c r="F146" t="s">
        <v>799</v>
      </c>
      <c r="G146" t="s">
        <v>798</v>
      </c>
      <c r="H146" t="s">
        <v>798</v>
      </c>
      <c r="I146">
        <v>0</v>
      </c>
      <c r="J146" t="s">
        <v>797</v>
      </c>
      <c r="K146" t="s">
        <v>797</v>
      </c>
      <c r="L146" t="s">
        <v>37</v>
      </c>
      <c r="M146" t="s">
        <v>843</v>
      </c>
      <c r="N146" t="s">
        <v>797</v>
      </c>
      <c r="O146" t="s">
        <v>797</v>
      </c>
      <c r="P146" t="s">
        <v>898</v>
      </c>
      <c r="Q146" t="s">
        <v>899</v>
      </c>
      <c r="R146" t="s">
        <v>37</v>
      </c>
      <c r="S146" t="s">
        <v>814</v>
      </c>
      <c r="T146" t="s">
        <v>1435</v>
      </c>
      <c r="U146">
        <v>0</v>
      </c>
      <c r="V146" t="s">
        <v>1433</v>
      </c>
      <c r="W146" t="s">
        <v>1434</v>
      </c>
    </row>
    <row r="147" spans="1:23" customFormat="1" ht="16" x14ac:dyDescent="0.2">
      <c r="A147" t="s">
        <v>1431</v>
      </c>
      <c r="B147" t="s">
        <v>37</v>
      </c>
      <c r="C147" t="s">
        <v>37</v>
      </c>
      <c r="D147">
        <v>1643</v>
      </c>
      <c r="E147" t="s">
        <v>1436</v>
      </c>
      <c r="F147" t="s">
        <v>799</v>
      </c>
      <c r="G147" t="s">
        <v>798</v>
      </c>
      <c r="H147" t="s">
        <v>798</v>
      </c>
      <c r="I147">
        <v>0</v>
      </c>
      <c r="J147" t="s">
        <v>797</v>
      </c>
      <c r="K147" t="s">
        <v>797</v>
      </c>
      <c r="L147" t="s">
        <v>37</v>
      </c>
      <c r="M147" t="s">
        <v>843</v>
      </c>
      <c r="N147" t="s">
        <v>797</v>
      </c>
      <c r="O147" t="s">
        <v>797</v>
      </c>
      <c r="P147" t="s">
        <v>898</v>
      </c>
      <c r="Q147" t="s">
        <v>899</v>
      </c>
      <c r="R147" t="s">
        <v>37</v>
      </c>
      <c r="S147" t="s">
        <v>814</v>
      </c>
      <c r="T147" t="s">
        <v>1437</v>
      </c>
      <c r="U147">
        <v>0</v>
      </c>
      <c r="V147" t="s">
        <v>1433</v>
      </c>
      <c r="W147" t="s">
        <v>1434</v>
      </c>
    </row>
    <row r="148" spans="1:23" customFormat="1" ht="16" x14ac:dyDescent="0.2">
      <c r="A148" t="s">
        <v>1438</v>
      </c>
      <c r="B148" t="s">
        <v>37</v>
      </c>
      <c r="C148" t="s">
        <v>37</v>
      </c>
      <c r="D148">
        <v>1826</v>
      </c>
      <c r="E148" t="s">
        <v>144</v>
      </c>
      <c r="F148" t="s">
        <v>799</v>
      </c>
      <c r="G148" t="s">
        <v>798</v>
      </c>
      <c r="H148" t="s">
        <v>798</v>
      </c>
      <c r="I148">
        <v>0</v>
      </c>
      <c r="J148" t="s">
        <v>797</v>
      </c>
      <c r="K148" t="s">
        <v>797</v>
      </c>
      <c r="L148" t="s">
        <v>824</v>
      </c>
      <c r="M148" t="s">
        <v>843</v>
      </c>
      <c r="N148" t="s">
        <v>797</v>
      </c>
      <c r="O148" t="s">
        <v>797</v>
      </c>
      <c r="P148" t="s">
        <v>1036</v>
      </c>
      <c r="Q148" t="s">
        <v>1037</v>
      </c>
      <c r="R148" t="s">
        <v>37</v>
      </c>
      <c r="S148" t="s">
        <v>814</v>
      </c>
      <c r="T148" t="s">
        <v>1439</v>
      </c>
      <c r="U148">
        <v>0</v>
      </c>
      <c r="V148" t="s">
        <v>1440</v>
      </c>
      <c r="W148" t="s">
        <v>1441</v>
      </c>
    </row>
    <row r="149" spans="1:23" customFormat="1" ht="16" x14ac:dyDescent="0.2">
      <c r="A149" t="s">
        <v>1442</v>
      </c>
      <c r="B149" t="s">
        <v>37</v>
      </c>
      <c r="C149" t="s">
        <v>37</v>
      </c>
      <c r="D149">
        <v>1827</v>
      </c>
      <c r="E149" t="s">
        <v>144</v>
      </c>
      <c r="F149" t="s">
        <v>799</v>
      </c>
      <c r="G149" t="s">
        <v>798</v>
      </c>
      <c r="H149" t="s">
        <v>798</v>
      </c>
      <c r="I149">
        <v>0</v>
      </c>
      <c r="J149" t="s">
        <v>797</v>
      </c>
      <c r="K149" t="s">
        <v>797</v>
      </c>
      <c r="L149" t="s">
        <v>37</v>
      </c>
      <c r="M149" t="s">
        <v>843</v>
      </c>
      <c r="N149" t="s">
        <v>797</v>
      </c>
      <c r="O149" t="s">
        <v>797</v>
      </c>
      <c r="P149" t="s">
        <v>898</v>
      </c>
      <c r="Q149" t="s">
        <v>899</v>
      </c>
      <c r="R149" t="s">
        <v>37</v>
      </c>
      <c r="S149" t="s">
        <v>814</v>
      </c>
      <c r="T149" t="s">
        <v>1443</v>
      </c>
      <c r="U149">
        <v>0</v>
      </c>
      <c r="V149" t="s">
        <v>1444</v>
      </c>
      <c r="W149" t="s">
        <v>1445</v>
      </c>
    </row>
    <row r="150" spans="1:23" customFormat="1" ht="16" x14ac:dyDescent="0.2">
      <c r="A150" t="s">
        <v>1446</v>
      </c>
      <c r="B150" t="s">
        <v>37</v>
      </c>
      <c r="C150" t="s">
        <v>37</v>
      </c>
      <c r="D150">
        <v>1468</v>
      </c>
      <c r="E150" t="s">
        <v>144</v>
      </c>
      <c r="F150" t="s">
        <v>799</v>
      </c>
      <c r="G150" t="s">
        <v>798</v>
      </c>
      <c r="H150" t="s">
        <v>798</v>
      </c>
      <c r="I150">
        <v>0</v>
      </c>
      <c r="J150" t="s">
        <v>797</v>
      </c>
      <c r="K150" t="s">
        <v>797</v>
      </c>
      <c r="L150" t="s">
        <v>37</v>
      </c>
      <c r="M150" t="s">
        <v>843</v>
      </c>
      <c r="N150" t="s">
        <v>797</v>
      </c>
      <c r="O150" t="s">
        <v>797</v>
      </c>
      <c r="P150" t="s">
        <v>898</v>
      </c>
      <c r="Q150" t="s">
        <v>899</v>
      </c>
      <c r="R150" t="s">
        <v>37</v>
      </c>
      <c r="S150" t="s">
        <v>814</v>
      </c>
      <c r="T150" t="s">
        <v>1447</v>
      </c>
      <c r="U150">
        <v>0</v>
      </c>
      <c r="V150" t="s">
        <v>1448</v>
      </c>
      <c r="W150" t="s">
        <v>1449</v>
      </c>
    </row>
    <row r="151" spans="1:23" customFormat="1" ht="16" x14ac:dyDescent="0.2">
      <c r="A151" t="s">
        <v>1446</v>
      </c>
      <c r="B151" t="s">
        <v>37</v>
      </c>
      <c r="C151" t="s">
        <v>37</v>
      </c>
      <c r="D151">
        <v>1468</v>
      </c>
      <c r="E151" t="s">
        <v>1041</v>
      </c>
      <c r="F151" t="s">
        <v>799</v>
      </c>
      <c r="G151" t="s">
        <v>798</v>
      </c>
      <c r="H151" t="s">
        <v>798</v>
      </c>
      <c r="I151">
        <v>0</v>
      </c>
      <c r="J151" t="s">
        <v>797</v>
      </c>
      <c r="K151" t="s">
        <v>797</v>
      </c>
      <c r="L151" t="s">
        <v>37</v>
      </c>
      <c r="M151" t="s">
        <v>843</v>
      </c>
      <c r="N151" t="s">
        <v>797</v>
      </c>
      <c r="O151" t="s">
        <v>797</v>
      </c>
      <c r="P151" t="s">
        <v>898</v>
      </c>
      <c r="Q151" t="s">
        <v>899</v>
      </c>
      <c r="R151" t="s">
        <v>37</v>
      </c>
      <c r="S151" t="s">
        <v>814</v>
      </c>
      <c r="T151" t="s">
        <v>1450</v>
      </c>
      <c r="U151">
        <v>0</v>
      </c>
      <c r="V151" t="s">
        <v>1448</v>
      </c>
      <c r="W151" t="s">
        <v>1449</v>
      </c>
    </row>
    <row r="152" spans="1:23" customFormat="1" ht="16" x14ac:dyDescent="0.2">
      <c r="A152" t="s">
        <v>1451</v>
      </c>
      <c r="B152" t="s">
        <v>37</v>
      </c>
      <c r="C152" t="s">
        <v>37</v>
      </c>
      <c r="D152">
        <v>1603</v>
      </c>
      <c r="E152" t="s">
        <v>904</v>
      </c>
      <c r="F152" t="s">
        <v>799</v>
      </c>
      <c r="G152" t="s">
        <v>798</v>
      </c>
      <c r="H152" t="s">
        <v>798</v>
      </c>
      <c r="I152">
        <v>0</v>
      </c>
      <c r="J152" t="s">
        <v>797</v>
      </c>
      <c r="K152" t="s">
        <v>797</v>
      </c>
      <c r="L152" t="s">
        <v>824</v>
      </c>
      <c r="M152" t="s">
        <v>797</v>
      </c>
      <c r="N152" t="s">
        <v>812</v>
      </c>
      <c r="O152" t="s">
        <v>813</v>
      </c>
      <c r="P152" t="s">
        <v>797</v>
      </c>
      <c r="Q152" t="s">
        <v>797</v>
      </c>
      <c r="R152" t="s">
        <v>37</v>
      </c>
      <c r="S152" t="s">
        <v>814</v>
      </c>
      <c r="T152" t="s">
        <v>1452</v>
      </c>
      <c r="U152">
        <v>0</v>
      </c>
      <c r="V152" t="s">
        <v>1453</v>
      </c>
      <c r="W152" t="s">
        <v>1454</v>
      </c>
    </row>
    <row r="153" spans="1:23" customFormat="1" ht="16" x14ac:dyDescent="0.2">
      <c r="A153" t="s">
        <v>1455</v>
      </c>
      <c r="B153" t="s">
        <v>37</v>
      </c>
      <c r="C153" t="s">
        <v>37</v>
      </c>
      <c r="D153">
        <v>1464</v>
      </c>
      <c r="E153" t="s">
        <v>144</v>
      </c>
      <c r="F153" t="s">
        <v>799</v>
      </c>
      <c r="G153" t="s">
        <v>798</v>
      </c>
      <c r="H153" t="s">
        <v>798</v>
      </c>
      <c r="I153">
        <v>0</v>
      </c>
      <c r="J153" t="s">
        <v>797</v>
      </c>
      <c r="K153" t="s">
        <v>797</v>
      </c>
      <c r="L153" t="s">
        <v>1132</v>
      </c>
      <c r="M153" t="s">
        <v>797</v>
      </c>
      <c r="N153" t="s">
        <v>812</v>
      </c>
      <c r="O153" t="s">
        <v>813</v>
      </c>
      <c r="P153" t="s">
        <v>797</v>
      </c>
      <c r="Q153" t="s">
        <v>797</v>
      </c>
      <c r="R153" t="s">
        <v>37</v>
      </c>
      <c r="S153" t="s">
        <v>814</v>
      </c>
      <c r="T153" t="s">
        <v>1456</v>
      </c>
      <c r="U153">
        <v>0</v>
      </c>
      <c r="V153" t="s">
        <v>1457</v>
      </c>
      <c r="W153" t="s">
        <v>1458</v>
      </c>
    </row>
    <row r="154" spans="1:23" customFormat="1" ht="16" x14ac:dyDescent="0.2">
      <c r="A154" t="s">
        <v>1455</v>
      </c>
      <c r="B154" t="s">
        <v>37</v>
      </c>
      <c r="C154" t="s">
        <v>37</v>
      </c>
      <c r="D154">
        <v>1464</v>
      </c>
      <c r="E154" t="s">
        <v>985</v>
      </c>
      <c r="F154" t="s">
        <v>799</v>
      </c>
      <c r="G154" t="s">
        <v>798</v>
      </c>
      <c r="H154" t="s">
        <v>798</v>
      </c>
      <c r="I154">
        <v>0</v>
      </c>
      <c r="J154" t="s">
        <v>797</v>
      </c>
      <c r="K154" t="s">
        <v>797</v>
      </c>
      <c r="L154" t="s">
        <v>1132</v>
      </c>
      <c r="M154" t="s">
        <v>797</v>
      </c>
      <c r="N154" t="s">
        <v>812</v>
      </c>
      <c r="O154" t="s">
        <v>813</v>
      </c>
      <c r="P154" t="s">
        <v>797</v>
      </c>
      <c r="Q154" t="s">
        <v>797</v>
      </c>
      <c r="R154" t="s">
        <v>37</v>
      </c>
      <c r="S154" t="s">
        <v>814</v>
      </c>
      <c r="T154" t="s">
        <v>1459</v>
      </c>
      <c r="U154">
        <v>0</v>
      </c>
      <c r="V154" t="s">
        <v>1457</v>
      </c>
      <c r="W154" t="s">
        <v>1458</v>
      </c>
    </row>
    <row r="155" spans="1:23" customFormat="1" ht="16" x14ac:dyDescent="0.2">
      <c r="A155" t="s">
        <v>1455</v>
      </c>
      <c r="B155" t="s">
        <v>37</v>
      </c>
      <c r="C155" t="s">
        <v>37</v>
      </c>
      <c r="D155">
        <v>1464</v>
      </c>
      <c r="E155" t="s">
        <v>1041</v>
      </c>
      <c r="F155" t="s">
        <v>799</v>
      </c>
      <c r="G155" t="s">
        <v>798</v>
      </c>
      <c r="H155" t="s">
        <v>798</v>
      </c>
      <c r="I155">
        <v>0</v>
      </c>
      <c r="J155" t="s">
        <v>797</v>
      </c>
      <c r="K155" t="s">
        <v>797</v>
      </c>
      <c r="L155" t="s">
        <v>1132</v>
      </c>
      <c r="M155" t="s">
        <v>797</v>
      </c>
      <c r="N155" t="s">
        <v>812</v>
      </c>
      <c r="O155" t="s">
        <v>813</v>
      </c>
      <c r="P155" t="s">
        <v>797</v>
      </c>
      <c r="Q155" t="s">
        <v>797</v>
      </c>
      <c r="R155" t="s">
        <v>37</v>
      </c>
      <c r="S155" t="s">
        <v>814</v>
      </c>
      <c r="T155" t="s">
        <v>1460</v>
      </c>
      <c r="U155">
        <v>0</v>
      </c>
      <c r="V155" t="s">
        <v>1457</v>
      </c>
      <c r="W155" t="s">
        <v>1458</v>
      </c>
    </row>
    <row r="156" spans="1:23" customFormat="1" ht="16" x14ac:dyDescent="0.2">
      <c r="A156" t="s">
        <v>1455</v>
      </c>
      <c r="B156" t="s">
        <v>37</v>
      </c>
      <c r="C156" t="s">
        <v>37</v>
      </c>
      <c r="D156">
        <v>1464</v>
      </c>
      <c r="E156" t="s">
        <v>1436</v>
      </c>
      <c r="F156" t="s">
        <v>799</v>
      </c>
      <c r="G156" t="s">
        <v>798</v>
      </c>
      <c r="H156" t="s">
        <v>798</v>
      </c>
      <c r="I156">
        <v>0</v>
      </c>
      <c r="J156" t="s">
        <v>797</v>
      </c>
      <c r="K156" t="s">
        <v>797</v>
      </c>
      <c r="L156" t="s">
        <v>1132</v>
      </c>
      <c r="M156" t="s">
        <v>797</v>
      </c>
      <c r="N156" t="s">
        <v>812</v>
      </c>
      <c r="O156" t="s">
        <v>813</v>
      </c>
      <c r="P156" t="s">
        <v>797</v>
      </c>
      <c r="Q156" t="s">
        <v>797</v>
      </c>
      <c r="R156" t="s">
        <v>37</v>
      </c>
      <c r="S156" t="s">
        <v>814</v>
      </c>
      <c r="T156" t="s">
        <v>1461</v>
      </c>
      <c r="U156">
        <v>0</v>
      </c>
      <c r="V156" t="s">
        <v>1457</v>
      </c>
      <c r="W156" t="s">
        <v>1458</v>
      </c>
    </row>
    <row r="157" spans="1:23" customFormat="1" ht="16" x14ac:dyDescent="0.2">
      <c r="A157" t="s">
        <v>1462</v>
      </c>
      <c r="B157" t="s">
        <v>37</v>
      </c>
      <c r="C157" t="s">
        <v>37</v>
      </c>
      <c r="D157">
        <v>1828</v>
      </c>
      <c r="E157" t="s">
        <v>144</v>
      </c>
      <c r="F157" t="s">
        <v>799</v>
      </c>
      <c r="G157" t="s">
        <v>798</v>
      </c>
      <c r="H157" t="s">
        <v>798</v>
      </c>
      <c r="I157">
        <v>0</v>
      </c>
      <c r="J157" t="s">
        <v>797</v>
      </c>
      <c r="K157" t="s">
        <v>797</v>
      </c>
      <c r="L157" t="s">
        <v>37</v>
      </c>
      <c r="M157" t="s">
        <v>843</v>
      </c>
      <c r="N157" t="s">
        <v>797</v>
      </c>
      <c r="O157" t="s">
        <v>797</v>
      </c>
      <c r="P157" t="s">
        <v>898</v>
      </c>
      <c r="Q157" t="s">
        <v>899</v>
      </c>
      <c r="R157" t="s">
        <v>37</v>
      </c>
      <c r="S157" t="s">
        <v>814</v>
      </c>
      <c r="T157" t="s">
        <v>1463</v>
      </c>
      <c r="U157">
        <v>0</v>
      </c>
      <c r="V157" t="s">
        <v>1464</v>
      </c>
      <c r="W157" t="s">
        <v>1465</v>
      </c>
    </row>
    <row r="158" spans="1:23" customFormat="1" ht="16" x14ac:dyDescent="0.2">
      <c r="A158" t="s">
        <v>1462</v>
      </c>
      <c r="B158" t="s">
        <v>37</v>
      </c>
      <c r="C158" t="s">
        <v>37</v>
      </c>
      <c r="D158">
        <v>1828</v>
      </c>
      <c r="E158" t="s">
        <v>985</v>
      </c>
      <c r="F158" t="s">
        <v>799</v>
      </c>
      <c r="G158" t="s">
        <v>798</v>
      </c>
      <c r="H158" t="s">
        <v>798</v>
      </c>
      <c r="I158">
        <v>0</v>
      </c>
      <c r="J158" t="s">
        <v>797</v>
      </c>
      <c r="K158" t="s">
        <v>797</v>
      </c>
      <c r="L158" t="s">
        <v>37</v>
      </c>
      <c r="M158" t="s">
        <v>843</v>
      </c>
      <c r="N158" t="s">
        <v>797</v>
      </c>
      <c r="O158" t="s">
        <v>797</v>
      </c>
      <c r="P158" t="s">
        <v>898</v>
      </c>
      <c r="Q158" t="s">
        <v>899</v>
      </c>
      <c r="R158" t="s">
        <v>37</v>
      </c>
      <c r="S158" t="s">
        <v>814</v>
      </c>
      <c r="T158" t="s">
        <v>1466</v>
      </c>
      <c r="U158">
        <v>0</v>
      </c>
      <c r="V158" t="s">
        <v>1464</v>
      </c>
      <c r="W158" t="s">
        <v>1465</v>
      </c>
    </row>
    <row r="159" spans="1:23" customFormat="1" ht="16" x14ac:dyDescent="0.2">
      <c r="A159" t="s">
        <v>1467</v>
      </c>
      <c r="B159" t="s">
        <v>37</v>
      </c>
      <c r="C159" t="s">
        <v>37</v>
      </c>
      <c r="D159">
        <v>1236</v>
      </c>
      <c r="E159" t="s">
        <v>1092</v>
      </c>
      <c r="F159" t="s">
        <v>798</v>
      </c>
      <c r="G159" t="s">
        <v>799</v>
      </c>
      <c r="H159" t="s">
        <v>798</v>
      </c>
      <c r="I159">
        <v>0</v>
      </c>
      <c r="J159" t="s">
        <v>1468</v>
      </c>
      <c r="K159" t="s">
        <v>1469</v>
      </c>
      <c r="L159" t="s">
        <v>1470</v>
      </c>
      <c r="M159" t="s">
        <v>801</v>
      </c>
      <c r="N159" t="s">
        <v>797</v>
      </c>
      <c r="O159" t="s">
        <v>797</v>
      </c>
      <c r="P159" t="s">
        <v>1471</v>
      </c>
      <c r="Q159" t="s">
        <v>1472</v>
      </c>
      <c r="R159" t="s">
        <v>1473</v>
      </c>
      <c r="S159" t="s">
        <v>44</v>
      </c>
      <c r="T159" t="s">
        <v>1474</v>
      </c>
      <c r="U159">
        <v>0</v>
      </c>
      <c r="V159" t="s">
        <v>1475</v>
      </c>
      <c r="W159" t="s">
        <v>1476</v>
      </c>
    </row>
    <row r="160" spans="1:23" customFormat="1" ht="16" x14ac:dyDescent="0.2">
      <c r="A160" t="s">
        <v>1467</v>
      </c>
      <c r="B160" t="s">
        <v>37</v>
      </c>
      <c r="C160" t="s">
        <v>37</v>
      </c>
      <c r="D160">
        <v>1236</v>
      </c>
      <c r="E160" t="s">
        <v>144</v>
      </c>
      <c r="F160" t="s">
        <v>799</v>
      </c>
      <c r="G160" t="s">
        <v>798</v>
      </c>
      <c r="H160" t="s">
        <v>798</v>
      </c>
      <c r="I160">
        <v>0</v>
      </c>
      <c r="J160" t="s">
        <v>1477</v>
      </c>
      <c r="K160" t="s">
        <v>1478</v>
      </c>
      <c r="L160" t="s">
        <v>1470</v>
      </c>
      <c r="M160" t="s">
        <v>801</v>
      </c>
      <c r="N160" t="s">
        <v>797</v>
      </c>
      <c r="O160" t="s">
        <v>797</v>
      </c>
      <c r="P160" t="s">
        <v>1479</v>
      </c>
      <c r="Q160" t="s">
        <v>1480</v>
      </c>
      <c r="R160" t="s">
        <v>1481</v>
      </c>
      <c r="S160" t="s">
        <v>44</v>
      </c>
      <c r="T160" t="s">
        <v>1482</v>
      </c>
      <c r="U160">
        <v>0</v>
      </c>
      <c r="V160" t="s">
        <v>1475</v>
      </c>
      <c r="W160" t="s">
        <v>1476</v>
      </c>
    </row>
    <row r="161" spans="1:23" customFormat="1" ht="16" x14ac:dyDescent="0.2">
      <c r="A161" t="s">
        <v>1467</v>
      </c>
      <c r="B161" t="s">
        <v>37</v>
      </c>
      <c r="C161" t="s">
        <v>37</v>
      </c>
      <c r="D161">
        <v>1236</v>
      </c>
      <c r="E161" t="s">
        <v>985</v>
      </c>
      <c r="F161" t="s">
        <v>799</v>
      </c>
      <c r="G161" t="s">
        <v>798</v>
      </c>
      <c r="H161" t="s">
        <v>798</v>
      </c>
      <c r="I161">
        <v>0</v>
      </c>
      <c r="J161" t="s">
        <v>1477</v>
      </c>
      <c r="K161" t="s">
        <v>1478</v>
      </c>
      <c r="L161" t="s">
        <v>1470</v>
      </c>
      <c r="M161" t="s">
        <v>801</v>
      </c>
      <c r="N161" t="s">
        <v>797</v>
      </c>
      <c r="O161" t="s">
        <v>797</v>
      </c>
      <c r="P161" t="s">
        <v>1479</v>
      </c>
      <c r="Q161" t="s">
        <v>1480</v>
      </c>
      <c r="R161" t="s">
        <v>1483</v>
      </c>
      <c r="S161" t="s">
        <v>44</v>
      </c>
      <c r="T161" t="s">
        <v>1484</v>
      </c>
      <c r="U161">
        <v>0</v>
      </c>
      <c r="V161" t="s">
        <v>1475</v>
      </c>
      <c r="W161" t="s">
        <v>1476</v>
      </c>
    </row>
    <row r="162" spans="1:23" customFormat="1" ht="16" x14ac:dyDescent="0.2">
      <c r="A162" t="s">
        <v>1467</v>
      </c>
      <c r="B162" t="s">
        <v>37</v>
      </c>
      <c r="C162" t="s">
        <v>37</v>
      </c>
      <c r="D162">
        <v>1236</v>
      </c>
      <c r="E162" t="s">
        <v>1041</v>
      </c>
      <c r="F162" t="s">
        <v>799</v>
      </c>
      <c r="G162" t="s">
        <v>798</v>
      </c>
      <c r="H162" t="s">
        <v>798</v>
      </c>
      <c r="I162">
        <v>0</v>
      </c>
      <c r="J162" t="s">
        <v>1477</v>
      </c>
      <c r="K162" t="s">
        <v>1478</v>
      </c>
      <c r="L162" t="s">
        <v>1470</v>
      </c>
      <c r="M162" t="s">
        <v>801</v>
      </c>
      <c r="N162" t="s">
        <v>797</v>
      </c>
      <c r="O162" t="s">
        <v>797</v>
      </c>
      <c r="P162" t="s">
        <v>1479</v>
      </c>
      <c r="Q162" t="s">
        <v>1480</v>
      </c>
      <c r="R162" t="s">
        <v>1485</v>
      </c>
      <c r="S162" t="s">
        <v>44</v>
      </c>
      <c r="T162" t="s">
        <v>1486</v>
      </c>
      <c r="U162">
        <v>0</v>
      </c>
      <c r="V162" t="s">
        <v>1475</v>
      </c>
      <c r="W162" t="s">
        <v>1476</v>
      </c>
    </row>
    <row r="163" spans="1:23" customFormat="1" ht="16" x14ac:dyDescent="0.2">
      <c r="A163" t="s">
        <v>1467</v>
      </c>
      <c r="B163" t="s">
        <v>37</v>
      </c>
      <c r="C163" t="s">
        <v>37</v>
      </c>
      <c r="D163">
        <v>1236</v>
      </c>
      <c r="E163" t="s">
        <v>1436</v>
      </c>
      <c r="F163" t="s">
        <v>799</v>
      </c>
      <c r="G163" t="s">
        <v>798</v>
      </c>
      <c r="H163" t="s">
        <v>798</v>
      </c>
      <c r="I163">
        <v>0</v>
      </c>
      <c r="J163" t="s">
        <v>1477</v>
      </c>
      <c r="K163" t="s">
        <v>1478</v>
      </c>
      <c r="L163" t="s">
        <v>1470</v>
      </c>
      <c r="M163" t="s">
        <v>801</v>
      </c>
      <c r="N163" t="s">
        <v>797</v>
      </c>
      <c r="O163" t="s">
        <v>797</v>
      </c>
      <c r="P163" t="s">
        <v>1479</v>
      </c>
      <c r="Q163" t="s">
        <v>1480</v>
      </c>
      <c r="R163" t="s">
        <v>1487</v>
      </c>
      <c r="S163" t="s">
        <v>44</v>
      </c>
      <c r="T163" t="s">
        <v>1488</v>
      </c>
      <c r="U163">
        <v>0</v>
      </c>
      <c r="V163" t="s">
        <v>1475</v>
      </c>
      <c r="W163" t="s">
        <v>1476</v>
      </c>
    </row>
    <row r="164" spans="1:23" customFormat="1" ht="16" x14ac:dyDescent="0.2">
      <c r="A164" t="s">
        <v>1467</v>
      </c>
      <c r="B164" t="s">
        <v>37</v>
      </c>
      <c r="C164" t="s">
        <v>37</v>
      </c>
      <c r="D164">
        <v>1236</v>
      </c>
      <c r="E164" t="s">
        <v>904</v>
      </c>
      <c r="F164" t="s">
        <v>799</v>
      </c>
      <c r="G164" t="s">
        <v>798</v>
      </c>
      <c r="H164" t="s">
        <v>798</v>
      </c>
      <c r="I164">
        <v>0</v>
      </c>
      <c r="J164" t="s">
        <v>797</v>
      </c>
      <c r="K164" t="s">
        <v>797</v>
      </c>
      <c r="L164" t="s">
        <v>1470</v>
      </c>
      <c r="M164" t="s">
        <v>797</v>
      </c>
      <c r="N164" t="s">
        <v>812</v>
      </c>
      <c r="O164" t="s">
        <v>813</v>
      </c>
      <c r="P164" t="s">
        <v>797</v>
      </c>
      <c r="Q164" t="s">
        <v>797</v>
      </c>
      <c r="R164" t="s">
        <v>37</v>
      </c>
      <c r="S164" t="s">
        <v>814</v>
      </c>
      <c r="T164" t="s">
        <v>1489</v>
      </c>
      <c r="U164">
        <v>0</v>
      </c>
      <c r="V164" t="s">
        <v>1475</v>
      </c>
      <c r="W164" t="s">
        <v>1476</v>
      </c>
    </row>
    <row r="165" spans="1:23" customFormat="1" ht="16" x14ac:dyDescent="0.2">
      <c r="A165" t="s">
        <v>1467</v>
      </c>
      <c r="B165" t="s">
        <v>37</v>
      </c>
      <c r="C165" t="s">
        <v>37</v>
      </c>
      <c r="D165">
        <v>1236</v>
      </c>
      <c r="E165" t="s">
        <v>861</v>
      </c>
      <c r="F165" t="s">
        <v>799</v>
      </c>
      <c r="G165" t="s">
        <v>798</v>
      </c>
      <c r="H165" t="s">
        <v>798</v>
      </c>
      <c r="I165">
        <v>0</v>
      </c>
      <c r="J165" t="s">
        <v>797</v>
      </c>
      <c r="K165" t="s">
        <v>797</v>
      </c>
      <c r="L165" t="s">
        <v>37</v>
      </c>
      <c r="M165" t="s">
        <v>843</v>
      </c>
      <c r="N165" t="s">
        <v>797</v>
      </c>
      <c r="O165" t="s">
        <v>797</v>
      </c>
      <c r="P165" t="s">
        <v>898</v>
      </c>
      <c r="Q165" t="s">
        <v>899</v>
      </c>
      <c r="R165" t="s">
        <v>37</v>
      </c>
      <c r="S165" t="s">
        <v>814</v>
      </c>
      <c r="T165" t="s">
        <v>1490</v>
      </c>
      <c r="U165">
        <v>0</v>
      </c>
      <c r="V165" t="s">
        <v>1475</v>
      </c>
      <c r="W165" t="s">
        <v>1476</v>
      </c>
    </row>
    <row r="166" spans="1:23" customFormat="1" ht="16" x14ac:dyDescent="0.2">
      <c r="A166" t="s">
        <v>1491</v>
      </c>
      <c r="B166" t="s">
        <v>37</v>
      </c>
      <c r="C166" t="s">
        <v>37</v>
      </c>
      <c r="D166">
        <v>1763</v>
      </c>
      <c r="E166" t="s">
        <v>985</v>
      </c>
      <c r="F166" t="s">
        <v>799</v>
      </c>
      <c r="G166" t="s">
        <v>798</v>
      </c>
      <c r="H166" t="s">
        <v>798</v>
      </c>
      <c r="I166">
        <v>0</v>
      </c>
      <c r="J166" t="s">
        <v>797</v>
      </c>
      <c r="K166" t="s">
        <v>797</v>
      </c>
      <c r="L166" t="s">
        <v>37</v>
      </c>
      <c r="M166" t="s">
        <v>843</v>
      </c>
      <c r="N166" t="s">
        <v>797</v>
      </c>
      <c r="O166" t="s">
        <v>797</v>
      </c>
      <c r="P166" t="s">
        <v>1313</v>
      </c>
      <c r="Q166" t="s">
        <v>1314</v>
      </c>
      <c r="R166" t="s">
        <v>37</v>
      </c>
      <c r="S166" t="s">
        <v>814</v>
      </c>
      <c r="T166" t="s">
        <v>1492</v>
      </c>
      <c r="U166">
        <v>0</v>
      </c>
      <c r="V166" t="s">
        <v>1493</v>
      </c>
      <c r="W166" t="s">
        <v>1494</v>
      </c>
    </row>
    <row r="167" spans="1:23" customFormat="1" ht="16" x14ac:dyDescent="0.2">
      <c r="A167" t="s">
        <v>1495</v>
      </c>
      <c r="B167" t="s">
        <v>37</v>
      </c>
      <c r="C167" t="s">
        <v>37</v>
      </c>
      <c r="D167">
        <v>1475</v>
      </c>
      <c r="E167" t="s">
        <v>1041</v>
      </c>
      <c r="F167" t="s">
        <v>799</v>
      </c>
      <c r="G167" t="s">
        <v>798</v>
      </c>
      <c r="H167" t="s">
        <v>798</v>
      </c>
      <c r="I167">
        <v>0</v>
      </c>
      <c r="J167" t="s">
        <v>797</v>
      </c>
      <c r="K167" t="s">
        <v>797</v>
      </c>
      <c r="L167" t="s">
        <v>1132</v>
      </c>
      <c r="M167" t="s">
        <v>797</v>
      </c>
      <c r="N167" t="s">
        <v>812</v>
      </c>
      <c r="O167" t="s">
        <v>813</v>
      </c>
      <c r="P167" t="s">
        <v>797</v>
      </c>
      <c r="Q167" t="s">
        <v>797</v>
      </c>
      <c r="R167" t="s">
        <v>37</v>
      </c>
      <c r="S167" t="s">
        <v>814</v>
      </c>
      <c r="T167" t="s">
        <v>1496</v>
      </c>
      <c r="U167">
        <v>0</v>
      </c>
      <c r="V167" t="s">
        <v>1497</v>
      </c>
      <c r="W167" t="s">
        <v>1498</v>
      </c>
    </row>
    <row r="168" spans="1:23" customFormat="1" ht="16" x14ac:dyDescent="0.2">
      <c r="A168" t="s">
        <v>1495</v>
      </c>
      <c r="B168" t="s">
        <v>37</v>
      </c>
      <c r="C168" t="s">
        <v>37</v>
      </c>
      <c r="D168">
        <v>1475</v>
      </c>
      <c r="E168" t="s">
        <v>904</v>
      </c>
      <c r="F168" t="s">
        <v>799</v>
      </c>
      <c r="G168" t="s">
        <v>798</v>
      </c>
      <c r="H168" t="s">
        <v>798</v>
      </c>
      <c r="I168">
        <v>0</v>
      </c>
      <c r="J168" t="s">
        <v>797</v>
      </c>
      <c r="K168" t="s">
        <v>797</v>
      </c>
      <c r="L168" t="s">
        <v>1132</v>
      </c>
      <c r="M168" t="s">
        <v>797</v>
      </c>
      <c r="N168" t="s">
        <v>812</v>
      </c>
      <c r="O168" t="s">
        <v>813</v>
      </c>
      <c r="P168" t="s">
        <v>797</v>
      </c>
      <c r="Q168" t="s">
        <v>797</v>
      </c>
      <c r="R168" t="s">
        <v>37</v>
      </c>
      <c r="S168" t="s">
        <v>814</v>
      </c>
      <c r="T168" t="s">
        <v>1499</v>
      </c>
      <c r="U168">
        <v>0</v>
      </c>
      <c r="V168" t="s">
        <v>1497</v>
      </c>
      <c r="W168" t="s">
        <v>1498</v>
      </c>
    </row>
    <row r="169" spans="1:23" customFormat="1" ht="16" x14ac:dyDescent="0.2">
      <c r="A169" t="s">
        <v>1495</v>
      </c>
      <c r="B169" t="s">
        <v>37</v>
      </c>
      <c r="C169" t="s">
        <v>37</v>
      </c>
      <c r="D169">
        <v>1475</v>
      </c>
      <c r="E169" t="s">
        <v>861</v>
      </c>
      <c r="F169" t="s">
        <v>799</v>
      </c>
      <c r="G169" t="s">
        <v>798</v>
      </c>
      <c r="H169" t="s">
        <v>798</v>
      </c>
      <c r="I169">
        <v>0</v>
      </c>
      <c r="J169" t="s">
        <v>797</v>
      </c>
      <c r="K169" t="s">
        <v>797</v>
      </c>
      <c r="L169" t="s">
        <v>1132</v>
      </c>
      <c r="M169" t="s">
        <v>797</v>
      </c>
      <c r="N169" t="s">
        <v>812</v>
      </c>
      <c r="O169" t="s">
        <v>813</v>
      </c>
      <c r="P169" t="s">
        <v>797</v>
      </c>
      <c r="Q169" t="s">
        <v>797</v>
      </c>
      <c r="R169" t="s">
        <v>37</v>
      </c>
      <c r="S169" t="s">
        <v>814</v>
      </c>
      <c r="T169" t="s">
        <v>1500</v>
      </c>
      <c r="U169">
        <v>0</v>
      </c>
      <c r="V169" t="s">
        <v>1497</v>
      </c>
      <c r="W169" t="s">
        <v>1498</v>
      </c>
    </row>
    <row r="170" spans="1:23" customFormat="1" ht="16" x14ac:dyDescent="0.2">
      <c r="A170" t="s">
        <v>1501</v>
      </c>
      <c r="B170" t="s">
        <v>1502</v>
      </c>
      <c r="C170" t="s">
        <v>1503</v>
      </c>
      <c r="D170">
        <v>1843</v>
      </c>
      <c r="E170" t="s">
        <v>144</v>
      </c>
      <c r="F170" t="s">
        <v>799</v>
      </c>
      <c r="G170" t="s">
        <v>798</v>
      </c>
      <c r="H170" t="s">
        <v>798</v>
      </c>
      <c r="I170">
        <v>0</v>
      </c>
      <c r="J170" t="s">
        <v>1142</v>
      </c>
      <c r="K170" t="s">
        <v>1143</v>
      </c>
      <c r="L170" t="s">
        <v>1117</v>
      </c>
      <c r="M170" t="s">
        <v>801</v>
      </c>
      <c r="N170" t="s">
        <v>797</v>
      </c>
      <c r="O170" t="s">
        <v>797</v>
      </c>
      <c r="P170" t="s">
        <v>1504</v>
      </c>
      <c r="Q170" t="s">
        <v>1505</v>
      </c>
      <c r="R170" t="s">
        <v>1506</v>
      </c>
      <c r="S170" t="s">
        <v>44</v>
      </c>
      <c r="T170" t="s">
        <v>1507</v>
      </c>
      <c r="U170">
        <v>24</v>
      </c>
      <c r="V170" t="s">
        <v>1508</v>
      </c>
      <c r="W170" t="s">
        <v>1509</v>
      </c>
    </row>
    <row r="171" spans="1:23" customFormat="1" ht="16" x14ac:dyDescent="0.2">
      <c r="A171" t="s">
        <v>1501</v>
      </c>
      <c r="B171" t="s">
        <v>1502</v>
      </c>
      <c r="C171" t="s">
        <v>1503</v>
      </c>
      <c r="D171">
        <v>1843</v>
      </c>
      <c r="E171" t="s">
        <v>985</v>
      </c>
      <c r="F171" t="s">
        <v>799</v>
      </c>
      <c r="G171" t="s">
        <v>798</v>
      </c>
      <c r="H171" t="s">
        <v>798</v>
      </c>
      <c r="I171">
        <v>0</v>
      </c>
      <c r="J171" t="s">
        <v>1142</v>
      </c>
      <c r="K171" t="s">
        <v>1143</v>
      </c>
      <c r="L171" t="s">
        <v>1117</v>
      </c>
      <c r="M171" t="s">
        <v>801</v>
      </c>
      <c r="N171" t="s">
        <v>797</v>
      </c>
      <c r="O171" t="s">
        <v>797</v>
      </c>
      <c r="P171" t="s">
        <v>1504</v>
      </c>
      <c r="Q171" t="s">
        <v>1505</v>
      </c>
      <c r="R171" t="s">
        <v>1510</v>
      </c>
      <c r="S171" t="s">
        <v>44</v>
      </c>
      <c r="T171" t="s">
        <v>1511</v>
      </c>
      <c r="U171">
        <v>0</v>
      </c>
      <c r="V171" t="s">
        <v>1508</v>
      </c>
      <c r="W171" t="s">
        <v>1509</v>
      </c>
    </row>
    <row r="172" spans="1:23" customFormat="1" ht="16" x14ac:dyDescent="0.2">
      <c r="A172" t="s">
        <v>1501</v>
      </c>
      <c r="B172" t="s">
        <v>1502</v>
      </c>
      <c r="C172" t="s">
        <v>1503</v>
      </c>
      <c r="D172">
        <v>1843</v>
      </c>
      <c r="E172" t="s">
        <v>1041</v>
      </c>
      <c r="F172" t="s">
        <v>799</v>
      </c>
      <c r="G172" t="s">
        <v>798</v>
      </c>
      <c r="H172" t="s">
        <v>798</v>
      </c>
      <c r="I172">
        <v>0</v>
      </c>
      <c r="J172" t="s">
        <v>1142</v>
      </c>
      <c r="K172" t="s">
        <v>1143</v>
      </c>
      <c r="L172" t="s">
        <v>1117</v>
      </c>
      <c r="M172" t="s">
        <v>801</v>
      </c>
      <c r="N172" t="s">
        <v>797</v>
      </c>
      <c r="O172" t="s">
        <v>797</v>
      </c>
      <c r="P172" t="s">
        <v>1504</v>
      </c>
      <c r="Q172" t="s">
        <v>1505</v>
      </c>
      <c r="R172" t="s">
        <v>1512</v>
      </c>
      <c r="S172" t="s">
        <v>44</v>
      </c>
      <c r="T172" t="s">
        <v>1513</v>
      </c>
      <c r="U172">
        <v>0</v>
      </c>
      <c r="V172" t="s">
        <v>1508</v>
      </c>
      <c r="W172" t="s">
        <v>1509</v>
      </c>
    </row>
    <row r="173" spans="1:23" customFormat="1" ht="16" x14ac:dyDescent="0.2">
      <c r="A173" t="s">
        <v>1501</v>
      </c>
      <c r="B173" t="s">
        <v>1502</v>
      </c>
      <c r="C173" t="s">
        <v>1503</v>
      </c>
      <c r="D173">
        <v>1843</v>
      </c>
      <c r="E173" t="s">
        <v>1436</v>
      </c>
      <c r="F173" t="s">
        <v>799</v>
      </c>
      <c r="G173" t="s">
        <v>798</v>
      </c>
      <c r="H173" t="s">
        <v>798</v>
      </c>
      <c r="I173">
        <v>0</v>
      </c>
      <c r="J173" t="s">
        <v>1142</v>
      </c>
      <c r="K173" t="s">
        <v>1143</v>
      </c>
      <c r="L173" t="s">
        <v>1117</v>
      </c>
      <c r="M173" t="s">
        <v>801</v>
      </c>
      <c r="N173" t="s">
        <v>797</v>
      </c>
      <c r="O173" t="s">
        <v>797</v>
      </c>
      <c r="P173" t="s">
        <v>1504</v>
      </c>
      <c r="Q173" t="s">
        <v>1505</v>
      </c>
      <c r="R173" t="s">
        <v>1514</v>
      </c>
      <c r="S173" t="s">
        <v>44</v>
      </c>
      <c r="T173" t="s">
        <v>1515</v>
      </c>
      <c r="U173">
        <v>3</v>
      </c>
      <c r="V173" t="s">
        <v>1508</v>
      </c>
      <c r="W173" t="s">
        <v>1509</v>
      </c>
    </row>
    <row r="174" spans="1:23" customFormat="1" ht="16" x14ac:dyDescent="0.2">
      <c r="A174" t="s">
        <v>1501</v>
      </c>
      <c r="B174" t="s">
        <v>1502</v>
      </c>
      <c r="C174" t="s">
        <v>1503</v>
      </c>
      <c r="D174">
        <v>1843</v>
      </c>
      <c r="E174" t="s">
        <v>904</v>
      </c>
      <c r="F174" t="s">
        <v>799</v>
      </c>
      <c r="G174" t="s">
        <v>798</v>
      </c>
      <c r="H174" t="s">
        <v>798</v>
      </c>
      <c r="I174">
        <v>0</v>
      </c>
      <c r="J174" t="s">
        <v>797</v>
      </c>
      <c r="K174" t="s">
        <v>797</v>
      </c>
      <c r="L174" t="s">
        <v>1117</v>
      </c>
      <c r="M174" t="s">
        <v>797</v>
      </c>
      <c r="N174" t="s">
        <v>812</v>
      </c>
      <c r="O174" t="s">
        <v>813</v>
      </c>
      <c r="P174" t="s">
        <v>797</v>
      </c>
      <c r="Q174" t="s">
        <v>797</v>
      </c>
      <c r="R174" t="s">
        <v>37</v>
      </c>
      <c r="S174" t="s">
        <v>814</v>
      </c>
      <c r="T174" t="s">
        <v>1516</v>
      </c>
      <c r="U174">
        <v>0</v>
      </c>
      <c r="V174" t="s">
        <v>1508</v>
      </c>
      <c r="W174" t="s">
        <v>1509</v>
      </c>
    </row>
    <row r="175" spans="1:23" customFormat="1" ht="16" x14ac:dyDescent="0.2">
      <c r="A175" t="s">
        <v>1517</v>
      </c>
      <c r="B175" t="s">
        <v>1518</v>
      </c>
      <c r="C175" t="s">
        <v>1519</v>
      </c>
      <c r="D175">
        <v>1265</v>
      </c>
      <c r="E175" t="s">
        <v>144</v>
      </c>
      <c r="F175" t="s">
        <v>799</v>
      </c>
      <c r="G175" t="s">
        <v>798</v>
      </c>
      <c r="H175" t="s">
        <v>798</v>
      </c>
      <c r="I175">
        <v>0</v>
      </c>
      <c r="J175" t="s">
        <v>1142</v>
      </c>
      <c r="K175" t="s">
        <v>1143</v>
      </c>
      <c r="L175" t="s">
        <v>1117</v>
      </c>
      <c r="M175" t="s">
        <v>801</v>
      </c>
      <c r="N175" t="s">
        <v>797</v>
      </c>
      <c r="O175" t="s">
        <v>797</v>
      </c>
      <c r="P175" t="s">
        <v>1520</v>
      </c>
      <c r="Q175" t="s">
        <v>1521</v>
      </c>
      <c r="R175" t="s">
        <v>1522</v>
      </c>
      <c r="S175" t="s">
        <v>44</v>
      </c>
      <c r="T175" t="s">
        <v>1523</v>
      </c>
      <c r="U175">
        <v>24</v>
      </c>
      <c r="V175" t="s">
        <v>1524</v>
      </c>
      <c r="W175" t="s">
        <v>1525</v>
      </c>
    </row>
    <row r="176" spans="1:23" customFormat="1" ht="16" x14ac:dyDescent="0.2">
      <c r="A176" t="s">
        <v>1517</v>
      </c>
      <c r="B176" t="s">
        <v>1518</v>
      </c>
      <c r="C176" t="s">
        <v>1519</v>
      </c>
      <c r="D176">
        <v>1265</v>
      </c>
      <c r="E176" t="s">
        <v>1436</v>
      </c>
      <c r="F176" t="s">
        <v>799</v>
      </c>
      <c r="G176" t="s">
        <v>798</v>
      </c>
      <c r="H176" t="s">
        <v>798</v>
      </c>
      <c r="I176">
        <v>0</v>
      </c>
      <c r="J176" t="s">
        <v>1142</v>
      </c>
      <c r="K176" t="s">
        <v>1143</v>
      </c>
      <c r="L176" t="s">
        <v>1117</v>
      </c>
      <c r="M176" t="s">
        <v>801</v>
      </c>
      <c r="N176" t="s">
        <v>797</v>
      </c>
      <c r="O176" t="s">
        <v>797</v>
      </c>
      <c r="P176" t="s">
        <v>1520</v>
      </c>
      <c r="Q176" t="s">
        <v>1521</v>
      </c>
      <c r="R176" t="s">
        <v>1526</v>
      </c>
      <c r="S176" t="s">
        <v>44</v>
      </c>
      <c r="T176" t="s">
        <v>1527</v>
      </c>
      <c r="U176">
        <v>20</v>
      </c>
      <c r="V176" t="s">
        <v>1524</v>
      </c>
      <c r="W176" t="s">
        <v>1525</v>
      </c>
    </row>
    <row r="177" spans="1:23" customFormat="1" ht="16" x14ac:dyDescent="0.2">
      <c r="A177" t="s">
        <v>1517</v>
      </c>
      <c r="B177" t="s">
        <v>1518</v>
      </c>
      <c r="C177" t="s">
        <v>1519</v>
      </c>
      <c r="D177">
        <v>1265</v>
      </c>
      <c r="E177" t="s">
        <v>904</v>
      </c>
      <c r="F177" t="s">
        <v>799</v>
      </c>
      <c r="G177" t="s">
        <v>798</v>
      </c>
      <c r="H177" t="s">
        <v>798</v>
      </c>
      <c r="I177">
        <v>0</v>
      </c>
      <c r="J177" t="s">
        <v>797</v>
      </c>
      <c r="K177" t="s">
        <v>797</v>
      </c>
      <c r="L177" t="s">
        <v>1117</v>
      </c>
      <c r="M177" t="s">
        <v>797</v>
      </c>
      <c r="N177" t="s">
        <v>812</v>
      </c>
      <c r="O177" t="s">
        <v>813</v>
      </c>
      <c r="P177" t="s">
        <v>797</v>
      </c>
      <c r="Q177" t="s">
        <v>797</v>
      </c>
      <c r="R177" t="s">
        <v>37</v>
      </c>
      <c r="S177" t="s">
        <v>814</v>
      </c>
      <c r="T177" t="s">
        <v>1528</v>
      </c>
      <c r="U177">
        <v>0</v>
      </c>
      <c r="V177" t="s">
        <v>1524</v>
      </c>
      <c r="W177" t="s">
        <v>1525</v>
      </c>
    </row>
    <row r="178" spans="1:23" customFormat="1" ht="16" x14ac:dyDescent="0.2">
      <c r="A178" t="s">
        <v>1529</v>
      </c>
      <c r="B178" t="s">
        <v>37</v>
      </c>
      <c r="C178" t="s">
        <v>37</v>
      </c>
      <c r="D178">
        <v>1963</v>
      </c>
      <c r="E178" t="s">
        <v>1092</v>
      </c>
      <c r="F178" t="s">
        <v>798</v>
      </c>
      <c r="G178" t="s">
        <v>799</v>
      </c>
      <c r="H178" t="s">
        <v>798</v>
      </c>
      <c r="I178">
        <v>0</v>
      </c>
      <c r="J178" t="s">
        <v>1468</v>
      </c>
      <c r="K178" t="s">
        <v>1469</v>
      </c>
      <c r="L178" t="s">
        <v>1470</v>
      </c>
      <c r="M178" t="s">
        <v>801</v>
      </c>
      <c r="N178" t="s">
        <v>797</v>
      </c>
      <c r="O178" t="s">
        <v>797</v>
      </c>
      <c r="P178" t="s">
        <v>1530</v>
      </c>
      <c r="Q178" t="s">
        <v>1531</v>
      </c>
      <c r="R178" t="s">
        <v>1532</v>
      </c>
      <c r="S178" t="s">
        <v>44</v>
      </c>
      <c r="T178" t="s">
        <v>1533</v>
      </c>
      <c r="U178">
        <v>0</v>
      </c>
      <c r="V178" t="s">
        <v>1534</v>
      </c>
      <c r="W178" t="s">
        <v>1535</v>
      </c>
    </row>
    <row r="179" spans="1:23" customFormat="1" ht="16" x14ac:dyDescent="0.2">
      <c r="A179" t="s">
        <v>1529</v>
      </c>
      <c r="B179" t="s">
        <v>37</v>
      </c>
      <c r="C179" t="s">
        <v>37</v>
      </c>
      <c r="D179">
        <v>1963</v>
      </c>
      <c r="E179" t="s">
        <v>144</v>
      </c>
      <c r="F179" t="s">
        <v>799</v>
      </c>
      <c r="G179" t="s">
        <v>798</v>
      </c>
      <c r="H179" t="s">
        <v>798</v>
      </c>
      <c r="I179">
        <v>0</v>
      </c>
      <c r="J179" t="s">
        <v>1477</v>
      </c>
      <c r="K179" t="s">
        <v>1478</v>
      </c>
      <c r="L179" t="s">
        <v>1470</v>
      </c>
      <c r="M179" t="s">
        <v>801</v>
      </c>
      <c r="N179" t="s">
        <v>797</v>
      </c>
      <c r="O179" t="s">
        <v>797</v>
      </c>
      <c r="P179" t="s">
        <v>1536</v>
      </c>
      <c r="Q179" t="s">
        <v>1537</v>
      </c>
      <c r="R179" t="s">
        <v>1538</v>
      </c>
      <c r="S179" t="s">
        <v>44</v>
      </c>
      <c r="T179" t="s">
        <v>1539</v>
      </c>
      <c r="U179">
        <v>0</v>
      </c>
      <c r="V179" t="s">
        <v>1534</v>
      </c>
      <c r="W179" t="s">
        <v>1535</v>
      </c>
    </row>
    <row r="180" spans="1:23" customFormat="1" ht="16" x14ac:dyDescent="0.2">
      <c r="A180" t="s">
        <v>1529</v>
      </c>
      <c r="B180" t="s">
        <v>37</v>
      </c>
      <c r="C180" t="s">
        <v>37</v>
      </c>
      <c r="D180">
        <v>1963</v>
      </c>
      <c r="E180" t="s">
        <v>985</v>
      </c>
      <c r="F180" t="s">
        <v>799</v>
      </c>
      <c r="G180" t="s">
        <v>798</v>
      </c>
      <c r="H180" t="s">
        <v>798</v>
      </c>
      <c r="I180">
        <v>0</v>
      </c>
      <c r="J180" t="s">
        <v>1477</v>
      </c>
      <c r="K180" t="s">
        <v>1478</v>
      </c>
      <c r="L180" t="s">
        <v>1470</v>
      </c>
      <c r="M180" t="s">
        <v>801</v>
      </c>
      <c r="N180" t="s">
        <v>797</v>
      </c>
      <c r="O180" t="s">
        <v>797</v>
      </c>
      <c r="P180" t="s">
        <v>1536</v>
      </c>
      <c r="Q180" t="s">
        <v>1537</v>
      </c>
      <c r="R180" t="s">
        <v>1540</v>
      </c>
      <c r="S180" t="s">
        <v>44</v>
      </c>
      <c r="T180" t="s">
        <v>1541</v>
      </c>
      <c r="U180">
        <v>0</v>
      </c>
      <c r="V180" t="s">
        <v>1534</v>
      </c>
      <c r="W180" t="s">
        <v>1535</v>
      </c>
    </row>
    <row r="181" spans="1:23" customFormat="1" ht="16" x14ac:dyDescent="0.2">
      <c r="A181" t="s">
        <v>1529</v>
      </c>
      <c r="B181" t="s">
        <v>37</v>
      </c>
      <c r="C181" t="s">
        <v>37</v>
      </c>
      <c r="D181">
        <v>1963</v>
      </c>
      <c r="E181" t="s">
        <v>1041</v>
      </c>
      <c r="F181" t="s">
        <v>799</v>
      </c>
      <c r="G181" t="s">
        <v>798</v>
      </c>
      <c r="H181" t="s">
        <v>798</v>
      </c>
      <c r="I181">
        <v>0</v>
      </c>
      <c r="J181" t="s">
        <v>1477</v>
      </c>
      <c r="K181" t="s">
        <v>1478</v>
      </c>
      <c r="L181" t="s">
        <v>1470</v>
      </c>
      <c r="M181" t="s">
        <v>801</v>
      </c>
      <c r="N181" t="s">
        <v>797</v>
      </c>
      <c r="O181" t="s">
        <v>797</v>
      </c>
      <c r="P181" t="s">
        <v>1536</v>
      </c>
      <c r="Q181" t="s">
        <v>1537</v>
      </c>
      <c r="R181" t="s">
        <v>1542</v>
      </c>
      <c r="S181" t="s">
        <v>44</v>
      </c>
      <c r="T181" t="s">
        <v>1543</v>
      </c>
      <c r="U181">
        <v>0</v>
      </c>
      <c r="V181" t="s">
        <v>1534</v>
      </c>
      <c r="W181" t="s">
        <v>1535</v>
      </c>
    </row>
    <row r="182" spans="1:23" customFormat="1" ht="16" x14ac:dyDescent="0.2">
      <c r="A182" t="s">
        <v>1529</v>
      </c>
      <c r="B182" t="s">
        <v>37</v>
      </c>
      <c r="C182" t="s">
        <v>37</v>
      </c>
      <c r="D182">
        <v>1963</v>
      </c>
      <c r="E182" t="s">
        <v>1436</v>
      </c>
      <c r="F182" t="s">
        <v>799</v>
      </c>
      <c r="G182" t="s">
        <v>798</v>
      </c>
      <c r="H182" t="s">
        <v>798</v>
      </c>
      <c r="I182">
        <v>0</v>
      </c>
      <c r="J182" t="s">
        <v>1477</v>
      </c>
      <c r="K182" t="s">
        <v>1478</v>
      </c>
      <c r="L182" t="s">
        <v>1470</v>
      </c>
      <c r="M182" t="s">
        <v>801</v>
      </c>
      <c r="N182" t="s">
        <v>797</v>
      </c>
      <c r="O182" t="s">
        <v>797</v>
      </c>
      <c r="P182" t="s">
        <v>1536</v>
      </c>
      <c r="Q182" t="s">
        <v>1537</v>
      </c>
      <c r="R182" t="s">
        <v>1544</v>
      </c>
      <c r="S182" t="s">
        <v>44</v>
      </c>
      <c r="T182" t="s">
        <v>1545</v>
      </c>
      <c r="U182">
        <v>0</v>
      </c>
      <c r="V182" t="s">
        <v>1534</v>
      </c>
      <c r="W182" t="s">
        <v>1535</v>
      </c>
    </row>
    <row r="183" spans="1:23" customFormat="1" ht="16" x14ac:dyDescent="0.2">
      <c r="A183" t="s">
        <v>1546</v>
      </c>
      <c r="B183" t="s">
        <v>37</v>
      </c>
      <c r="C183" t="s">
        <v>1547</v>
      </c>
      <c r="D183">
        <v>1391</v>
      </c>
      <c r="E183" t="s">
        <v>1092</v>
      </c>
      <c r="F183" t="s">
        <v>799</v>
      </c>
      <c r="G183" t="s">
        <v>798</v>
      </c>
      <c r="H183" t="s">
        <v>798</v>
      </c>
      <c r="I183">
        <v>0</v>
      </c>
      <c r="J183" t="s">
        <v>1142</v>
      </c>
      <c r="K183" t="s">
        <v>1143</v>
      </c>
      <c r="L183" t="s">
        <v>1117</v>
      </c>
      <c r="M183" t="s">
        <v>801</v>
      </c>
      <c r="N183" t="s">
        <v>797</v>
      </c>
      <c r="O183" t="s">
        <v>797</v>
      </c>
      <c r="P183" t="s">
        <v>1548</v>
      </c>
      <c r="Q183" t="s">
        <v>1549</v>
      </c>
      <c r="R183" t="s">
        <v>1550</v>
      </c>
      <c r="S183" t="s">
        <v>44</v>
      </c>
      <c r="T183" t="s">
        <v>1551</v>
      </c>
      <c r="U183">
        <v>1</v>
      </c>
      <c r="V183" t="s">
        <v>1552</v>
      </c>
      <c r="W183" t="s">
        <v>1553</v>
      </c>
    </row>
    <row r="184" spans="1:23" customFormat="1" ht="16" x14ac:dyDescent="0.2">
      <c r="A184" t="s">
        <v>1546</v>
      </c>
      <c r="B184" t="s">
        <v>37</v>
      </c>
      <c r="C184" t="s">
        <v>1547</v>
      </c>
      <c r="D184">
        <v>1391</v>
      </c>
      <c r="E184" t="s">
        <v>144</v>
      </c>
      <c r="F184" t="s">
        <v>799</v>
      </c>
      <c r="G184" t="s">
        <v>798</v>
      </c>
      <c r="H184" t="s">
        <v>798</v>
      </c>
      <c r="I184">
        <v>0</v>
      </c>
      <c r="J184" t="s">
        <v>1142</v>
      </c>
      <c r="K184" t="s">
        <v>1143</v>
      </c>
      <c r="L184" t="s">
        <v>1117</v>
      </c>
      <c r="M184" t="s">
        <v>801</v>
      </c>
      <c r="N184" t="s">
        <v>797</v>
      </c>
      <c r="O184" t="s">
        <v>797</v>
      </c>
      <c r="P184" t="s">
        <v>1548</v>
      </c>
      <c r="Q184" t="s">
        <v>1549</v>
      </c>
      <c r="R184" t="s">
        <v>1554</v>
      </c>
      <c r="S184" t="s">
        <v>44</v>
      </c>
      <c r="T184" t="s">
        <v>1555</v>
      </c>
      <c r="U184">
        <v>136</v>
      </c>
      <c r="V184" t="s">
        <v>1552</v>
      </c>
      <c r="W184" t="s">
        <v>1553</v>
      </c>
    </row>
    <row r="185" spans="1:23" customFormat="1" ht="16" x14ac:dyDescent="0.2">
      <c r="A185" t="s">
        <v>1546</v>
      </c>
      <c r="B185" t="s">
        <v>37</v>
      </c>
      <c r="C185" t="s">
        <v>1547</v>
      </c>
      <c r="D185">
        <v>1391</v>
      </c>
      <c r="E185" t="s">
        <v>985</v>
      </c>
      <c r="F185" t="s">
        <v>799</v>
      </c>
      <c r="G185" t="s">
        <v>798</v>
      </c>
      <c r="H185" t="s">
        <v>798</v>
      </c>
      <c r="I185">
        <v>0</v>
      </c>
      <c r="J185" t="s">
        <v>1142</v>
      </c>
      <c r="K185" t="s">
        <v>1143</v>
      </c>
      <c r="L185" t="s">
        <v>1117</v>
      </c>
      <c r="M185" t="s">
        <v>801</v>
      </c>
      <c r="N185" t="s">
        <v>797</v>
      </c>
      <c r="O185" t="s">
        <v>797</v>
      </c>
      <c r="P185" t="s">
        <v>1548</v>
      </c>
      <c r="Q185" t="s">
        <v>1549</v>
      </c>
      <c r="R185" t="s">
        <v>1556</v>
      </c>
      <c r="S185" t="s">
        <v>44</v>
      </c>
      <c r="T185" t="s">
        <v>1557</v>
      </c>
      <c r="U185">
        <v>36</v>
      </c>
      <c r="V185" t="s">
        <v>1552</v>
      </c>
      <c r="W185" t="s">
        <v>1553</v>
      </c>
    </row>
    <row r="186" spans="1:23" customFormat="1" ht="16" x14ac:dyDescent="0.2">
      <c r="A186" t="s">
        <v>1546</v>
      </c>
      <c r="B186" t="s">
        <v>37</v>
      </c>
      <c r="C186" t="s">
        <v>1547</v>
      </c>
      <c r="D186">
        <v>1391</v>
      </c>
      <c r="E186" t="s">
        <v>1041</v>
      </c>
      <c r="F186" t="s">
        <v>799</v>
      </c>
      <c r="G186" t="s">
        <v>798</v>
      </c>
      <c r="H186" t="s">
        <v>798</v>
      </c>
      <c r="I186">
        <v>0</v>
      </c>
      <c r="J186" t="s">
        <v>1142</v>
      </c>
      <c r="K186" t="s">
        <v>1143</v>
      </c>
      <c r="L186" t="s">
        <v>1117</v>
      </c>
      <c r="M186" t="s">
        <v>801</v>
      </c>
      <c r="N186" t="s">
        <v>797</v>
      </c>
      <c r="O186" t="s">
        <v>797</v>
      </c>
      <c r="P186" t="s">
        <v>1548</v>
      </c>
      <c r="Q186" t="s">
        <v>1549</v>
      </c>
      <c r="R186" t="s">
        <v>1558</v>
      </c>
      <c r="S186" t="s">
        <v>44</v>
      </c>
      <c r="T186" t="s">
        <v>1559</v>
      </c>
      <c r="U186">
        <v>129</v>
      </c>
      <c r="V186" t="s">
        <v>1552</v>
      </c>
      <c r="W186" t="s">
        <v>1553</v>
      </c>
    </row>
    <row r="187" spans="1:23" customFormat="1" ht="16" x14ac:dyDescent="0.2">
      <c r="A187" t="s">
        <v>1546</v>
      </c>
      <c r="B187" t="s">
        <v>37</v>
      </c>
      <c r="C187" t="s">
        <v>1547</v>
      </c>
      <c r="D187">
        <v>1391</v>
      </c>
      <c r="E187" t="s">
        <v>1436</v>
      </c>
      <c r="F187" t="s">
        <v>799</v>
      </c>
      <c r="G187" t="s">
        <v>798</v>
      </c>
      <c r="H187" t="s">
        <v>798</v>
      </c>
      <c r="I187">
        <v>0</v>
      </c>
      <c r="J187" t="s">
        <v>1142</v>
      </c>
      <c r="K187" t="s">
        <v>1143</v>
      </c>
      <c r="L187" t="s">
        <v>1117</v>
      </c>
      <c r="M187" t="s">
        <v>801</v>
      </c>
      <c r="N187" t="s">
        <v>797</v>
      </c>
      <c r="O187" t="s">
        <v>797</v>
      </c>
      <c r="P187" t="s">
        <v>1548</v>
      </c>
      <c r="Q187" t="s">
        <v>1549</v>
      </c>
      <c r="R187" t="s">
        <v>1560</v>
      </c>
      <c r="S187" t="s">
        <v>44</v>
      </c>
      <c r="T187" t="s">
        <v>1561</v>
      </c>
      <c r="U187">
        <v>8</v>
      </c>
      <c r="V187" t="s">
        <v>1552</v>
      </c>
      <c r="W187" t="s">
        <v>1553</v>
      </c>
    </row>
    <row r="188" spans="1:23" customFormat="1" ht="16" x14ac:dyDescent="0.2">
      <c r="A188" t="s">
        <v>1546</v>
      </c>
      <c r="B188" t="s">
        <v>37</v>
      </c>
      <c r="C188" t="s">
        <v>1547</v>
      </c>
      <c r="D188">
        <v>1391</v>
      </c>
      <c r="E188" t="s">
        <v>904</v>
      </c>
      <c r="F188" t="s">
        <v>799</v>
      </c>
      <c r="G188" t="s">
        <v>798</v>
      </c>
      <c r="H188" t="s">
        <v>798</v>
      </c>
      <c r="I188">
        <v>0</v>
      </c>
      <c r="J188" t="s">
        <v>797</v>
      </c>
      <c r="K188" t="s">
        <v>797</v>
      </c>
      <c r="L188" t="s">
        <v>1117</v>
      </c>
      <c r="M188" t="s">
        <v>797</v>
      </c>
      <c r="N188" t="s">
        <v>812</v>
      </c>
      <c r="O188" t="s">
        <v>813</v>
      </c>
      <c r="P188" t="s">
        <v>797</v>
      </c>
      <c r="Q188" t="s">
        <v>797</v>
      </c>
      <c r="R188" t="s">
        <v>37</v>
      </c>
      <c r="S188" t="s">
        <v>814</v>
      </c>
      <c r="T188" t="s">
        <v>1562</v>
      </c>
      <c r="U188">
        <v>0</v>
      </c>
      <c r="V188" t="s">
        <v>1552</v>
      </c>
      <c r="W188" t="s">
        <v>1553</v>
      </c>
    </row>
    <row r="189" spans="1:23" customFormat="1" ht="16" x14ac:dyDescent="0.2">
      <c r="A189" t="s">
        <v>1546</v>
      </c>
      <c r="B189" t="s">
        <v>37</v>
      </c>
      <c r="C189" t="s">
        <v>1547</v>
      </c>
      <c r="D189">
        <v>1391</v>
      </c>
      <c r="E189" t="s">
        <v>861</v>
      </c>
      <c r="F189" t="s">
        <v>799</v>
      </c>
      <c r="G189" t="s">
        <v>798</v>
      </c>
      <c r="H189" t="s">
        <v>798</v>
      </c>
      <c r="I189">
        <v>0</v>
      </c>
      <c r="J189" t="s">
        <v>797</v>
      </c>
      <c r="K189" t="s">
        <v>797</v>
      </c>
      <c r="L189" t="s">
        <v>1117</v>
      </c>
      <c r="M189" t="s">
        <v>797</v>
      </c>
      <c r="N189" t="s">
        <v>812</v>
      </c>
      <c r="O189" t="s">
        <v>813</v>
      </c>
      <c r="P189" t="s">
        <v>797</v>
      </c>
      <c r="Q189" t="s">
        <v>797</v>
      </c>
      <c r="R189" t="s">
        <v>37</v>
      </c>
      <c r="S189" t="s">
        <v>814</v>
      </c>
      <c r="T189" t="s">
        <v>1563</v>
      </c>
      <c r="U189">
        <v>0</v>
      </c>
      <c r="V189" t="s">
        <v>1552</v>
      </c>
      <c r="W189" t="s">
        <v>1553</v>
      </c>
    </row>
    <row r="190" spans="1:23" customFormat="1" ht="16" x14ac:dyDescent="0.2">
      <c r="A190" t="s">
        <v>1564</v>
      </c>
      <c r="B190" t="s">
        <v>37</v>
      </c>
      <c r="C190" t="s">
        <v>37</v>
      </c>
      <c r="D190">
        <v>2253</v>
      </c>
      <c r="E190" t="s">
        <v>144</v>
      </c>
      <c r="F190" t="s">
        <v>799</v>
      </c>
      <c r="G190" t="s">
        <v>798</v>
      </c>
      <c r="H190" t="s">
        <v>798</v>
      </c>
      <c r="I190">
        <v>0</v>
      </c>
      <c r="J190" t="s">
        <v>797</v>
      </c>
      <c r="K190" t="s">
        <v>797</v>
      </c>
      <c r="L190" t="s">
        <v>37</v>
      </c>
      <c r="M190" t="s">
        <v>843</v>
      </c>
      <c r="N190" t="s">
        <v>797</v>
      </c>
      <c r="O190" t="s">
        <v>797</v>
      </c>
      <c r="P190" t="s">
        <v>1313</v>
      </c>
      <c r="Q190" t="s">
        <v>1314</v>
      </c>
      <c r="R190" t="s">
        <v>37</v>
      </c>
      <c r="S190" t="s">
        <v>814</v>
      </c>
      <c r="T190" t="s">
        <v>1565</v>
      </c>
      <c r="U190">
        <v>0</v>
      </c>
      <c r="V190" t="s">
        <v>1566</v>
      </c>
      <c r="W190" t="s">
        <v>1567</v>
      </c>
    </row>
    <row r="191" spans="1:23" customFormat="1" ht="16" x14ac:dyDescent="0.2">
      <c r="A191" t="s">
        <v>1564</v>
      </c>
      <c r="B191" t="s">
        <v>37</v>
      </c>
      <c r="C191" t="s">
        <v>37</v>
      </c>
      <c r="D191">
        <v>2253</v>
      </c>
      <c r="E191" t="s">
        <v>985</v>
      </c>
      <c r="F191" t="s">
        <v>799</v>
      </c>
      <c r="G191" t="s">
        <v>798</v>
      </c>
      <c r="H191" t="s">
        <v>798</v>
      </c>
      <c r="I191">
        <v>0</v>
      </c>
      <c r="J191" t="s">
        <v>797</v>
      </c>
      <c r="K191" t="s">
        <v>797</v>
      </c>
      <c r="L191" t="s">
        <v>37</v>
      </c>
      <c r="M191" t="s">
        <v>843</v>
      </c>
      <c r="N191" t="s">
        <v>797</v>
      </c>
      <c r="O191" t="s">
        <v>797</v>
      </c>
      <c r="P191" t="s">
        <v>1313</v>
      </c>
      <c r="Q191" t="s">
        <v>1314</v>
      </c>
      <c r="R191" t="s">
        <v>37</v>
      </c>
      <c r="S191" t="s">
        <v>814</v>
      </c>
      <c r="T191" t="s">
        <v>1568</v>
      </c>
      <c r="U191">
        <v>0</v>
      </c>
      <c r="V191" t="s">
        <v>1566</v>
      </c>
      <c r="W191" t="s">
        <v>1567</v>
      </c>
    </row>
    <row r="192" spans="1:23" customFormat="1" ht="16" x14ac:dyDescent="0.2">
      <c r="A192" t="s">
        <v>1564</v>
      </c>
      <c r="B192" t="s">
        <v>37</v>
      </c>
      <c r="C192" t="s">
        <v>37</v>
      </c>
      <c r="D192">
        <v>2253</v>
      </c>
      <c r="E192" t="s">
        <v>1041</v>
      </c>
      <c r="F192" t="s">
        <v>799</v>
      </c>
      <c r="G192" t="s">
        <v>798</v>
      </c>
      <c r="H192" t="s">
        <v>798</v>
      </c>
      <c r="I192">
        <v>0</v>
      </c>
      <c r="J192" t="s">
        <v>797</v>
      </c>
      <c r="K192" t="s">
        <v>797</v>
      </c>
      <c r="L192" t="s">
        <v>37</v>
      </c>
      <c r="M192" t="s">
        <v>843</v>
      </c>
      <c r="N192" t="s">
        <v>797</v>
      </c>
      <c r="O192" t="s">
        <v>797</v>
      </c>
      <c r="P192" t="s">
        <v>1313</v>
      </c>
      <c r="Q192" t="s">
        <v>1314</v>
      </c>
      <c r="R192" t="s">
        <v>37</v>
      </c>
      <c r="S192" t="s">
        <v>814</v>
      </c>
      <c r="T192" t="s">
        <v>1569</v>
      </c>
      <c r="U192">
        <v>0</v>
      </c>
      <c r="V192" t="s">
        <v>1566</v>
      </c>
      <c r="W192" t="s">
        <v>1567</v>
      </c>
    </row>
    <row r="193" spans="1:23" customFormat="1" ht="16" x14ac:dyDescent="0.2">
      <c r="A193" t="s">
        <v>1564</v>
      </c>
      <c r="B193" t="s">
        <v>37</v>
      </c>
      <c r="C193" t="s">
        <v>37</v>
      </c>
      <c r="D193">
        <v>2253</v>
      </c>
      <c r="E193" t="s">
        <v>1436</v>
      </c>
      <c r="F193" t="s">
        <v>799</v>
      </c>
      <c r="G193" t="s">
        <v>798</v>
      </c>
      <c r="H193" t="s">
        <v>798</v>
      </c>
      <c r="I193">
        <v>0</v>
      </c>
      <c r="J193" t="s">
        <v>797</v>
      </c>
      <c r="K193" t="s">
        <v>797</v>
      </c>
      <c r="L193" t="s">
        <v>37</v>
      </c>
      <c r="M193" t="s">
        <v>843</v>
      </c>
      <c r="N193" t="s">
        <v>797</v>
      </c>
      <c r="O193" t="s">
        <v>797</v>
      </c>
      <c r="P193" t="s">
        <v>1313</v>
      </c>
      <c r="Q193" t="s">
        <v>1314</v>
      </c>
      <c r="R193" t="s">
        <v>37</v>
      </c>
      <c r="S193" t="s">
        <v>814</v>
      </c>
      <c r="T193" t="s">
        <v>1570</v>
      </c>
      <c r="U193">
        <v>0</v>
      </c>
      <c r="V193" t="s">
        <v>1566</v>
      </c>
      <c r="W193" t="s">
        <v>1567</v>
      </c>
    </row>
    <row r="194" spans="1:23" customFormat="1" ht="16" x14ac:dyDescent="0.2">
      <c r="A194" t="s">
        <v>1571</v>
      </c>
      <c r="B194" t="s">
        <v>1572</v>
      </c>
      <c r="C194" t="s">
        <v>1573</v>
      </c>
      <c r="D194">
        <v>63</v>
      </c>
      <c r="E194" t="s">
        <v>1092</v>
      </c>
      <c r="F194" t="s">
        <v>799</v>
      </c>
      <c r="G194" t="s">
        <v>798</v>
      </c>
      <c r="H194" t="s">
        <v>798</v>
      </c>
      <c r="I194">
        <v>0</v>
      </c>
      <c r="J194" t="s">
        <v>1574</v>
      </c>
      <c r="K194" t="s">
        <v>1575</v>
      </c>
      <c r="L194" t="s">
        <v>1117</v>
      </c>
      <c r="M194" t="s">
        <v>801</v>
      </c>
      <c r="N194" t="s">
        <v>797</v>
      </c>
      <c r="O194" t="s">
        <v>797</v>
      </c>
      <c r="P194" t="s">
        <v>1576</v>
      </c>
      <c r="Q194" t="s">
        <v>1577</v>
      </c>
      <c r="R194" t="s">
        <v>1578</v>
      </c>
      <c r="S194" t="s">
        <v>814</v>
      </c>
      <c r="T194" t="s">
        <v>1579</v>
      </c>
      <c r="U194">
        <v>0</v>
      </c>
      <c r="V194" t="s">
        <v>1580</v>
      </c>
      <c r="W194" t="s">
        <v>1581</v>
      </c>
    </row>
    <row r="195" spans="1:23" customFormat="1" ht="16" x14ac:dyDescent="0.2">
      <c r="A195" t="s">
        <v>1571</v>
      </c>
      <c r="B195" t="s">
        <v>1572</v>
      </c>
      <c r="C195" t="s">
        <v>1573</v>
      </c>
      <c r="D195">
        <v>63</v>
      </c>
      <c r="E195" t="s">
        <v>144</v>
      </c>
      <c r="F195" t="s">
        <v>799</v>
      </c>
      <c r="G195" t="s">
        <v>798</v>
      </c>
      <c r="H195" t="s">
        <v>798</v>
      </c>
      <c r="I195">
        <v>0</v>
      </c>
      <c r="J195" t="s">
        <v>1582</v>
      </c>
      <c r="K195" t="s">
        <v>1583</v>
      </c>
      <c r="L195" t="s">
        <v>1117</v>
      </c>
      <c r="M195" t="s">
        <v>801</v>
      </c>
      <c r="N195" t="s">
        <v>797</v>
      </c>
      <c r="O195" t="s">
        <v>797</v>
      </c>
      <c r="P195" t="s">
        <v>1584</v>
      </c>
      <c r="Q195" t="s">
        <v>1585</v>
      </c>
      <c r="R195" t="s">
        <v>1586</v>
      </c>
      <c r="S195" t="s">
        <v>814</v>
      </c>
      <c r="T195" t="s">
        <v>1587</v>
      </c>
      <c r="U195">
        <v>0</v>
      </c>
      <c r="V195" t="s">
        <v>1580</v>
      </c>
      <c r="W195" t="s">
        <v>1581</v>
      </c>
    </row>
    <row r="196" spans="1:23" customFormat="1" ht="16" x14ac:dyDescent="0.2">
      <c r="A196" t="s">
        <v>1571</v>
      </c>
      <c r="B196" t="s">
        <v>1572</v>
      </c>
      <c r="C196" t="s">
        <v>1573</v>
      </c>
      <c r="D196">
        <v>63</v>
      </c>
      <c r="E196" t="s">
        <v>985</v>
      </c>
      <c r="F196" t="s">
        <v>799</v>
      </c>
      <c r="G196" t="s">
        <v>798</v>
      </c>
      <c r="H196" t="s">
        <v>798</v>
      </c>
      <c r="I196">
        <v>0</v>
      </c>
      <c r="J196" t="s">
        <v>1588</v>
      </c>
      <c r="K196" t="s">
        <v>1589</v>
      </c>
      <c r="L196" t="s">
        <v>1117</v>
      </c>
      <c r="M196" t="s">
        <v>801</v>
      </c>
      <c r="N196" t="s">
        <v>797</v>
      </c>
      <c r="O196" t="s">
        <v>797</v>
      </c>
      <c r="P196" t="s">
        <v>1590</v>
      </c>
      <c r="Q196" t="s">
        <v>1591</v>
      </c>
      <c r="R196" t="s">
        <v>1592</v>
      </c>
      <c r="S196" t="s">
        <v>814</v>
      </c>
      <c r="T196" t="s">
        <v>1593</v>
      </c>
      <c r="U196">
        <v>0</v>
      </c>
      <c r="V196" t="s">
        <v>1580</v>
      </c>
      <c r="W196" t="s">
        <v>1581</v>
      </c>
    </row>
    <row r="197" spans="1:23" customFormat="1" ht="16" x14ac:dyDescent="0.2">
      <c r="A197" t="s">
        <v>1571</v>
      </c>
      <c r="B197" t="s">
        <v>1572</v>
      </c>
      <c r="C197" t="s">
        <v>1573</v>
      </c>
      <c r="D197">
        <v>63</v>
      </c>
      <c r="E197" t="s">
        <v>1041</v>
      </c>
      <c r="F197" t="s">
        <v>799</v>
      </c>
      <c r="G197" t="s">
        <v>798</v>
      </c>
      <c r="H197" t="s">
        <v>798</v>
      </c>
      <c r="I197">
        <v>0</v>
      </c>
      <c r="J197" t="s">
        <v>1588</v>
      </c>
      <c r="K197" t="s">
        <v>1589</v>
      </c>
      <c r="L197" t="s">
        <v>1117</v>
      </c>
      <c r="M197" t="s">
        <v>801</v>
      </c>
      <c r="N197" t="s">
        <v>797</v>
      </c>
      <c r="O197" t="s">
        <v>797</v>
      </c>
      <c r="P197" t="s">
        <v>1590</v>
      </c>
      <c r="Q197" t="s">
        <v>1591</v>
      </c>
      <c r="R197" t="s">
        <v>1594</v>
      </c>
      <c r="S197" t="s">
        <v>814</v>
      </c>
      <c r="T197" t="s">
        <v>1595</v>
      </c>
      <c r="U197">
        <v>0</v>
      </c>
      <c r="V197" t="s">
        <v>1580</v>
      </c>
      <c r="W197" t="s">
        <v>1581</v>
      </c>
    </row>
    <row r="198" spans="1:23" customFormat="1" ht="16" x14ac:dyDescent="0.2">
      <c r="A198" t="s">
        <v>1571</v>
      </c>
      <c r="B198" t="s">
        <v>1572</v>
      </c>
      <c r="C198" t="s">
        <v>1573</v>
      </c>
      <c r="D198">
        <v>63</v>
      </c>
      <c r="E198" t="s">
        <v>877</v>
      </c>
      <c r="F198" t="s">
        <v>799</v>
      </c>
      <c r="G198" t="s">
        <v>798</v>
      </c>
      <c r="H198" t="s">
        <v>798</v>
      </c>
      <c r="I198">
        <v>0</v>
      </c>
      <c r="J198" t="s">
        <v>1596</v>
      </c>
      <c r="K198" t="s">
        <v>1597</v>
      </c>
      <c r="L198" t="s">
        <v>1117</v>
      </c>
      <c r="M198" t="s">
        <v>801</v>
      </c>
      <c r="N198" t="s">
        <v>931</v>
      </c>
      <c r="O198" t="s">
        <v>813</v>
      </c>
      <c r="P198" t="s">
        <v>1598</v>
      </c>
      <c r="Q198" t="s">
        <v>1599</v>
      </c>
      <c r="R198" t="s">
        <v>1600</v>
      </c>
      <c r="S198" t="s">
        <v>814</v>
      </c>
      <c r="T198" t="s">
        <v>1601</v>
      </c>
      <c r="U198">
        <v>104</v>
      </c>
      <c r="V198" t="s">
        <v>1580</v>
      </c>
      <c r="W198" t="s">
        <v>1581</v>
      </c>
    </row>
    <row r="199" spans="1:23" customFormat="1" ht="16" x14ac:dyDescent="0.2">
      <c r="A199" t="s">
        <v>1571</v>
      </c>
      <c r="B199" t="s">
        <v>1572</v>
      </c>
      <c r="C199" t="s">
        <v>1573</v>
      </c>
      <c r="D199">
        <v>63</v>
      </c>
      <c r="E199" t="s">
        <v>955</v>
      </c>
      <c r="F199" t="s">
        <v>799</v>
      </c>
      <c r="G199" t="s">
        <v>798</v>
      </c>
      <c r="H199" t="s">
        <v>798</v>
      </c>
      <c r="I199">
        <v>0</v>
      </c>
      <c r="J199" t="s">
        <v>797</v>
      </c>
      <c r="K199" t="s">
        <v>797</v>
      </c>
      <c r="L199" t="s">
        <v>1117</v>
      </c>
      <c r="M199" t="s">
        <v>797</v>
      </c>
      <c r="N199" t="s">
        <v>812</v>
      </c>
      <c r="O199" t="s">
        <v>813</v>
      </c>
      <c r="P199" t="s">
        <v>797</v>
      </c>
      <c r="Q199" t="s">
        <v>797</v>
      </c>
      <c r="R199" t="s">
        <v>37</v>
      </c>
      <c r="S199" t="s">
        <v>814</v>
      </c>
      <c r="T199" t="s">
        <v>1602</v>
      </c>
      <c r="U199">
        <v>0</v>
      </c>
      <c r="V199" t="s">
        <v>1580</v>
      </c>
      <c r="W199" t="s">
        <v>1581</v>
      </c>
    </row>
    <row r="200" spans="1:23" customFormat="1" ht="16" x14ac:dyDescent="0.2">
      <c r="A200" t="s">
        <v>1571</v>
      </c>
      <c r="B200" t="s">
        <v>1572</v>
      </c>
      <c r="C200" t="s">
        <v>1573</v>
      </c>
      <c r="D200">
        <v>63</v>
      </c>
      <c r="E200" t="s">
        <v>904</v>
      </c>
      <c r="F200" t="s">
        <v>799</v>
      </c>
      <c r="G200" t="s">
        <v>798</v>
      </c>
      <c r="H200" t="s">
        <v>798</v>
      </c>
      <c r="I200">
        <v>0</v>
      </c>
      <c r="J200" t="s">
        <v>797</v>
      </c>
      <c r="K200" t="s">
        <v>797</v>
      </c>
      <c r="L200" t="s">
        <v>1117</v>
      </c>
      <c r="M200" t="s">
        <v>797</v>
      </c>
      <c r="N200" t="s">
        <v>812</v>
      </c>
      <c r="O200" t="s">
        <v>813</v>
      </c>
      <c r="P200" t="s">
        <v>797</v>
      </c>
      <c r="Q200" t="s">
        <v>797</v>
      </c>
      <c r="R200" t="s">
        <v>37</v>
      </c>
      <c r="S200" t="s">
        <v>814</v>
      </c>
      <c r="T200" t="s">
        <v>1603</v>
      </c>
      <c r="U200">
        <v>0</v>
      </c>
      <c r="V200" t="s">
        <v>1580</v>
      </c>
      <c r="W200" t="s">
        <v>1581</v>
      </c>
    </row>
    <row r="201" spans="1:23" customFormat="1" ht="16" x14ac:dyDescent="0.2">
      <c r="A201" t="s">
        <v>1571</v>
      </c>
      <c r="B201" t="s">
        <v>1572</v>
      </c>
      <c r="C201" t="s">
        <v>1573</v>
      </c>
      <c r="D201">
        <v>63</v>
      </c>
      <c r="E201" t="s">
        <v>861</v>
      </c>
      <c r="F201" t="s">
        <v>799</v>
      </c>
      <c r="G201" t="s">
        <v>798</v>
      </c>
      <c r="H201" t="s">
        <v>798</v>
      </c>
      <c r="I201">
        <v>0</v>
      </c>
      <c r="J201" t="s">
        <v>797</v>
      </c>
      <c r="K201" t="s">
        <v>797</v>
      </c>
      <c r="L201" t="s">
        <v>1117</v>
      </c>
      <c r="M201" t="s">
        <v>797</v>
      </c>
      <c r="N201" t="s">
        <v>812</v>
      </c>
      <c r="O201" t="s">
        <v>813</v>
      </c>
      <c r="P201" t="s">
        <v>797</v>
      </c>
      <c r="Q201" t="s">
        <v>797</v>
      </c>
      <c r="R201" t="s">
        <v>37</v>
      </c>
      <c r="S201" t="s">
        <v>814</v>
      </c>
      <c r="T201" t="s">
        <v>1604</v>
      </c>
      <c r="U201">
        <v>0</v>
      </c>
      <c r="V201" t="s">
        <v>1580</v>
      </c>
      <c r="W201" t="s">
        <v>1581</v>
      </c>
    </row>
    <row r="202" spans="1:23" customFormat="1" ht="16" x14ac:dyDescent="0.2">
      <c r="A202" t="s">
        <v>1571</v>
      </c>
      <c r="B202" t="s">
        <v>1572</v>
      </c>
      <c r="C202" t="s">
        <v>1573</v>
      </c>
      <c r="D202">
        <v>63</v>
      </c>
      <c r="E202" t="s">
        <v>1605</v>
      </c>
      <c r="F202" t="s">
        <v>799</v>
      </c>
      <c r="G202" t="s">
        <v>798</v>
      </c>
      <c r="H202" t="s">
        <v>798</v>
      </c>
      <c r="I202">
        <v>0</v>
      </c>
      <c r="J202" t="s">
        <v>797</v>
      </c>
      <c r="K202" t="s">
        <v>797</v>
      </c>
      <c r="L202" t="s">
        <v>1117</v>
      </c>
      <c r="M202" t="s">
        <v>797</v>
      </c>
      <c r="N202" t="s">
        <v>812</v>
      </c>
      <c r="O202" t="s">
        <v>813</v>
      </c>
      <c r="P202" t="s">
        <v>797</v>
      </c>
      <c r="Q202" t="s">
        <v>797</v>
      </c>
      <c r="R202" t="s">
        <v>37</v>
      </c>
      <c r="S202" t="s">
        <v>814</v>
      </c>
      <c r="T202" t="s">
        <v>1606</v>
      </c>
      <c r="U202">
        <v>0</v>
      </c>
      <c r="V202" t="s">
        <v>1580</v>
      </c>
      <c r="W202" t="s">
        <v>1581</v>
      </c>
    </row>
    <row r="203" spans="1:23" customFormat="1" ht="16" x14ac:dyDescent="0.2">
      <c r="A203" t="s">
        <v>1607</v>
      </c>
      <c r="B203" t="s">
        <v>1608</v>
      </c>
      <c r="C203" t="s">
        <v>1609</v>
      </c>
      <c r="D203">
        <v>1367</v>
      </c>
      <c r="E203" t="s">
        <v>1092</v>
      </c>
      <c r="F203" t="s">
        <v>799</v>
      </c>
      <c r="G203" t="s">
        <v>798</v>
      </c>
      <c r="H203" t="s">
        <v>798</v>
      </c>
      <c r="I203">
        <v>0</v>
      </c>
      <c r="J203" t="s">
        <v>797</v>
      </c>
      <c r="K203" t="s">
        <v>797</v>
      </c>
      <c r="L203" t="s">
        <v>1117</v>
      </c>
      <c r="M203" t="s">
        <v>797</v>
      </c>
      <c r="N203" t="s">
        <v>812</v>
      </c>
      <c r="O203" t="s">
        <v>813</v>
      </c>
      <c r="P203" t="s">
        <v>797</v>
      </c>
      <c r="Q203" t="s">
        <v>797</v>
      </c>
      <c r="R203" t="s">
        <v>37</v>
      </c>
      <c r="S203" t="s">
        <v>814</v>
      </c>
      <c r="T203" t="s">
        <v>1610</v>
      </c>
      <c r="U203">
        <v>0</v>
      </c>
      <c r="V203" t="s">
        <v>1611</v>
      </c>
      <c r="W203" t="s">
        <v>1612</v>
      </c>
    </row>
    <row r="204" spans="1:23" customFormat="1" ht="16" x14ac:dyDescent="0.2">
      <c r="A204" t="s">
        <v>1607</v>
      </c>
      <c r="B204" t="s">
        <v>1608</v>
      </c>
      <c r="C204" t="s">
        <v>1609</v>
      </c>
      <c r="D204">
        <v>1367</v>
      </c>
      <c r="E204" t="s">
        <v>144</v>
      </c>
      <c r="F204" t="s">
        <v>799</v>
      </c>
      <c r="G204" t="s">
        <v>798</v>
      </c>
      <c r="H204" t="s">
        <v>798</v>
      </c>
      <c r="I204">
        <v>0</v>
      </c>
      <c r="J204" t="s">
        <v>797</v>
      </c>
      <c r="K204" t="s">
        <v>797</v>
      </c>
      <c r="L204" t="s">
        <v>1117</v>
      </c>
      <c r="M204" t="s">
        <v>797</v>
      </c>
      <c r="N204" t="s">
        <v>812</v>
      </c>
      <c r="O204" t="s">
        <v>813</v>
      </c>
      <c r="P204" t="s">
        <v>797</v>
      </c>
      <c r="Q204" t="s">
        <v>797</v>
      </c>
      <c r="R204" t="s">
        <v>37</v>
      </c>
      <c r="S204" t="s">
        <v>814</v>
      </c>
      <c r="T204" t="s">
        <v>1613</v>
      </c>
      <c r="U204">
        <v>0</v>
      </c>
      <c r="V204" t="s">
        <v>1611</v>
      </c>
      <c r="W204" t="s">
        <v>1612</v>
      </c>
    </row>
    <row r="205" spans="1:23" customFormat="1" ht="16" x14ac:dyDescent="0.2">
      <c r="A205" t="s">
        <v>1607</v>
      </c>
      <c r="B205" t="s">
        <v>1608</v>
      </c>
      <c r="C205" t="s">
        <v>1609</v>
      </c>
      <c r="D205">
        <v>1367</v>
      </c>
      <c r="E205" t="s">
        <v>985</v>
      </c>
      <c r="F205" t="s">
        <v>799</v>
      </c>
      <c r="G205" t="s">
        <v>798</v>
      </c>
      <c r="H205" t="s">
        <v>798</v>
      </c>
      <c r="I205">
        <v>0</v>
      </c>
      <c r="J205" t="s">
        <v>797</v>
      </c>
      <c r="K205" t="s">
        <v>797</v>
      </c>
      <c r="L205" t="s">
        <v>1117</v>
      </c>
      <c r="M205" t="s">
        <v>797</v>
      </c>
      <c r="N205" t="s">
        <v>812</v>
      </c>
      <c r="O205" t="s">
        <v>813</v>
      </c>
      <c r="P205" t="s">
        <v>797</v>
      </c>
      <c r="Q205" t="s">
        <v>797</v>
      </c>
      <c r="R205" t="s">
        <v>37</v>
      </c>
      <c r="S205" t="s">
        <v>814</v>
      </c>
      <c r="T205" t="s">
        <v>1614</v>
      </c>
      <c r="U205">
        <v>0</v>
      </c>
      <c r="V205" t="s">
        <v>1611</v>
      </c>
      <c r="W205" t="s">
        <v>1612</v>
      </c>
    </row>
    <row r="206" spans="1:23" customFormat="1" ht="16" x14ac:dyDescent="0.2">
      <c r="A206" t="s">
        <v>1607</v>
      </c>
      <c r="B206" t="s">
        <v>1608</v>
      </c>
      <c r="C206" t="s">
        <v>1609</v>
      </c>
      <c r="D206">
        <v>1367</v>
      </c>
      <c r="E206" t="s">
        <v>1041</v>
      </c>
      <c r="F206" t="s">
        <v>799</v>
      </c>
      <c r="G206" t="s">
        <v>798</v>
      </c>
      <c r="H206" t="s">
        <v>798</v>
      </c>
      <c r="I206">
        <v>0</v>
      </c>
      <c r="J206" t="s">
        <v>797</v>
      </c>
      <c r="K206" t="s">
        <v>797</v>
      </c>
      <c r="L206" t="s">
        <v>1117</v>
      </c>
      <c r="M206" t="s">
        <v>797</v>
      </c>
      <c r="N206" t="s">
        <v>812</v>
      </c>
      <c r="O206" t="s">
        <v>813</v>
      </c>
      <c r="P206" t="s">
        <v>797</v>
      </c>
      <c r="Q206" t="s">
        <v>797</v>
      </c>
      <c r="R206" t="s">
        <v>37</v>
      </c>
      <c r="S206" t="s">
        <v>814</v>
      </c>
      <c r="T206" t="s">
        <v>1615</v>
      </c>
      <c r="U206">
        <v>0</v>
      </c>
      <c r="V206" t="s">
        <v>1611</v>
      </c>
      <c r="W206" t="s">
        <v>1612</v>
      </c>
    </row>
    <row r="207" spans="1:23" customFormat="1" ht="16" x14ac:dyDescent="0.2">
      <c r="A207" t="s">
        <v>1607</v>
      </c>
      <c r="B207" t="s">
        <v>1608</v>
      </c>
      <c r="C207" t="s">
        <v>1609</v>
      </c>
      <c r="D207">
        <v>1367</v>
      </c>
      <c r="E207" t="s">
        <v>955</v>
      </c>
      <c r="F207" t="s">
        <v>799</v>
      </c>
      <c r="G207" t="s">
        <v>798</v>
      </c>
      <c r="H207" t="s">
        <v>798</v>
      </c>
      <c r="I207">
        <v>0</v>
      </c>
      <c r="J207" t="s">
        <v>797</v>
      </c>
      <c r="K207" t="s">
        <v>797</v>
      </c>
      <c r="L207" t="s">
        <v>1117</v>
      </c>
      <c r="M207" t="s">
        <v>797</v>
      </c>
      <c r="N207" t="s">
        <v>812</v>
      </c>
      <c r="O207" t="s">
        <v>813</v>
      </c>
      <c r="P207" t="s">
        <v>797</v>
      </c>
      <c r="Q207" t="s">
        <v>797</v>
      </c>
      <c r="R207" t="s">
        <v>37</v>
      </c>
      <c r="S207" t="s">
        <v>814</v>
      </c>
      <c r="T207" t="s">
        <v>1616</v>
      </c>
      <c r="U207">
        <v>0</v>
      </c>
      <c r="V207" t="s">
        <v>1611</v>
      </c>
      <c r="W207" t="s">
        <v>1612</v>
      </c>
    </row>
    <row r="208" spans="1:23" customFormat="1" ht="16" x14ac:dyDescent="0.2">
      <c r="A208" t="s">
        <v>1607</v>
      </c>
      <c r="B208" t="s">
        <v>1608</v>
      </c>
      <c r="C208" t="s">
        <v>1609</v>
      </c>
      <c r="D208">
        <v>1367</v>
      </c>
      <c r="E208" t="s">
        <v>904</v>
      </c>
      <c r="F208" t="s">
        <v>799</v>
      </c>
      <c r="G208" t="s">
        <v>798</v>
      </c>
      <c r="H208" t="s">
        <v>798</v>
      </c>
      <c r="I208">
        <v>0</v>
      </c>
      <c r="J208" t="s">
        <v>797</v>
      </c>
      <c r="K208" t="s">
        <v>797</v>
      </c>
      <c r="L208" t="s">
        <v>1117</v>
      </c>
      <c r="M208" t="s">
        <v>797</v>
      </c>
      <c r="N208" t="s">
        <v>812</v>
      </c>
      <c r="O208" t="s">
        <v>813</v>
      </c>
      <c r="P208" t="s">
        <v>797</v>
      </c>
      <c r="Q208" t="s">
        <v>797</v>
      </c>
      <c r="R208" t="s">
        <v>37</v>
      </c>
      <c r="S208" t="s">
        <v>814</v>
      </c>
      <c r="T208" t="s">
        <v>1617</v>
      </c>
      <c r="U208">
        <v>0</v>
      </c>
      <c r="V208" t="s">
        <v>1611</v>
      </c>
      <c r="W208" t="s">
        <v>1612</v>
      </c>
    </row>
    <row r="209" spans="1:23" customFormat="1" ht="16" x14ac:dyDescent="0.2">
      <c r="A209" t="s">
        <v>1607</v>
      </c>
      <c r="B209" t="s">
        <v>1608</v>
      </c>
      <c r="C209" t="s">
        <v>1609</v>
      </c>
      <c r="D209">
        <v>1367</v>
      </c>
      <c r="E209" t="s">
        <v>861</v>
      </c>
      <c r="F209" t="s">
        <v>799</v>
      </c>
      <c r="G209" t="s">
        <v>798</v>
      </c>
      <c r="H209" t="s">
        <v>798</v>
      </c>
      <c r="I209">
        <v>0</v>
      </c>
      <c r="J209" t="s">
        <v>797</v>
      </c>
      <c r="K209" t="s">
        <v>797</v>
      </c>
      <c r="L209" t="s">
        <v>1117</v>
      </c>
      <c r="M209" t="s">
        <v>797</v>
      </c>
      <c r="N209" t="s">
        <v>812</v>
      </c>
      <c r="O209" t="s">
        <v>813</v>
      </c>
      <c r="P209" t="s">
        <v>797</v>
      </c>
      <c r="Q209" t="s">
        <v>797</v>
      </c>
      <c r="R209" t="s">
        <v>37</v>
      </c>
      <c r="S209" t="s">
        <v>814</v>
      </c>
      <c r="T209" t="s">
        <v>1618</v>
      </c>
      <c r="U209">
        <v>0</v>
      </c>
      <c r="V209" t="s">
        <v>1611</v>
      </c>
      <c r="W209" t="s">
        <v>1612</v>
      </c>
    </row>
    <row r="210" spans="1:23" customFormat="1" ht="16" x14ac:dyDescent="0.2">
      <c r="A210" t="s">
        <v>1607</v>
      </c>
      <c r="B210" t="s">
        <v>1608</v>
      </c>
      <c r="C210" t="s">
        <v>1609</v>
      </c>
      <c r="D210">
        <v>1367</v>
      </c>
      <c r="E210" t="s">
        <v>1605</v>
      </c>
      <c r="F210" t="s">
        <v>799</v>
      </c>
      <c r="G210" t="s">
        <v>798</v>
      </c>
      <c r="H210" t="s">
        <v>798</v>
      </c>
      <c r="I210">
        <v>0</v>
      </c>
      <c r="J210" t="s">
        <v>797</v>
      </c>
      <c r="K210" t="s">
        <v>797</v>
      </c>
      <c r="L210" t="s">
        <v>1117</v>
      </c>
      <c r="M210" t="s">
        <v>797</v>
      </c>
      <c r="N210" t="s">
        <v>812</v>
      </c>
      <c r="O210" t="s">
        <v>813</v>
      </c>
      <c r="P210" t="s">
        <v>797</v>
      </c>
      <c r="Q210" t="s">
        <v>797</v>
      </c>
      <c r="R210" t="s">
        <v>37</v>
      </c>
      <c r="S210" t="s">
        <v>814</v>
      </c>
      <c r="T210" t="s">
        <v>1619</v>
      </c>
      <c r="U210">
        <v>0</v>
      </c>
      <c r="V210" t="s">
        <v>1611</v>
      </c>
      <c r="W210" t="s">
        <v>1612</v>
      </c>
    </row>
    <row r="211" spans="1:23" customFormat="1" ht="16" x14ac:dyDescent="0.2">
      <c r="A211" t="s">
        <v>1620</v>
      </c>
      <c r="B211" t="s">
        <v>1621</v>
      </c>
      <c r="C211" t="s">
        <v>1622</v>
      </c>
      <c r="D211">
        <v>1369</v>
      </c>
      <c r="E211" t="s">
        <v>1092</v>
      </c>
      <c r="F211" t="s">
        <v>799</v>
      </c>
      <c r="G211" t="s">
        <v>798</v>
      </c>
      <c r="H211" t="s">
        <v>798</v>
      </c>
      <c r="I211">
        <v>0</v>
      </c>
      <c r="J211" t="s">
        <v>797</v>
      </c>
      <c r="K211" t="s">
        <v>797</v>
      </c>
      <c r="L211" t="s">
        <v>1117</v>
      </c>
      <c r="M211" t="s">
        <v>797</v>
      </c>
      <c r="N211" t="s">
        <v>812</v>
      </c>
      <c r="O211" t="s">
        <v>813</v>
      </c>
      <c r="P211" t="s">
        <v>797</v>
      </c>
      <c r="Q211" t="s">
        <v>797</v>
      </c>
      <c r="R211" t="s">
        <v>37</v>
      </c>
      <c r="S211" t="s">
        <v>814</v>
      </c>
      <c r="T211" t="s">
        <v>1623</v>
      </c>
      <c r="U211">
        <v>0</v>
      </c>
      <c r="V211" t="s">
        <v>1624</v>
      </c>
      <c r="W211" t="s">
        <v>1625</v>
      </c>
    </row>
    <row r="212" spans="1:23" customFormat="1" ht="16" x14ac:dyDescent="0.2">
      <c r="A212" t="s">
        <v>1620</v>
      </c>
      <c r="B212" t="s">
        <v>1621</v>
      </c>
      <c r="C212" t="s">
        <v>1622</v>
      </c>
      <c r="D212">
        <v>1369</v>
      </c>
      <c r="E212" t="s">
        <v>144</v>
      </c>
      <c r="F212" t="s">
        <v>799</v>
      </c>
      <c r="G212" t="s">
        <v>798</v>
      </c>
      <c r="H212" t="s">
        <v>798</v>
      </c>
      <c r="I212">
        <v>0</v>
      </c>
      <c r="J212" t="s">
        <v>797</v>
      </c>
      <c r="K212" t="s">
        <v>797</v>
      </c>
      <c r="L212" t="s">
        <v>1117</v>
      </c>
      <c r="M212" t="s">
        <v>797</v>
      </c>
      <c r="N212" t="s">
        <v>812</v>
      </c>
      <c r="O212" t="s">
        <v>813</v>
      </c>
      <c r="P212" t="s">
        <v>797</v>
      </c>
      <c r="Q212" t="s">
        <v>797</v>
      </c>
      <c r="R212" t="s">
        <v>37</v>
      </c>
      <c r="S212" t="s">
        <v>814</v>
      </c>
      <c r="T212" t="s">
        <v>1626</v>
      </c>
      <c r="U212">
        <v>0</v>
      </c>
      <c r="V212" t="s">
        <v>1624</v>
      </c>
      <c r="W212" t="s">
        <v>1625</v>
      </c>
    </row>
    <row r="213" spans="1:23" customFormat="1" ht="16" x14ac:dyDescent="0.2">
      <c r="A213" t="s">
        <v>1620</v>
      </c>
      <c r="B213" t="s">
        <v>1621</v>
      </c>
      <c r="C213" t="s">
        <v>1622</v>
      </c>
      <c r="D213">
        <v>1369</v>
      </c>
      <c r="E213" t="s">
        <v>985</v>
      </c>
      <c r="F213" t="s">
        <v>799</v>
      </c>
      <c r="G213" t="s">
        <v>798</v>
      </c>
      <c r="H213" t="s">
        <v>798</v>
      </c>
      <c r="I213">
        <v>0</v>
      </c>
      <c r="J213" t="s">
        <v>797</v>
      </c>
      <c r="K213" t="s">
        <v>797</v>
      </c>
      <c r="L213" t="s">
        <v>1117</v>
      </c>
      <c r="M213" t="s">
        <v>797</v>
      </c>
      <c r="N213" t="s">
        <v>812</v>
      </c>
      <c r="O213" t="s">
        <v>813</v>
      </c>
      <c r="P213" t="s">
        <v>797</v>
      </c>
      <c r="Q213" t="s">
        <v>797</v>
      </c>
      <c r="R213" t="s">
        <v>37</v>
      </c>
      <c r="S213" t="s">
        <v>814</v>
      </c>
      <c r="T213" t="s">
        <v>1627</v>
      </c>
      <c r="U213">
        <v>0</v>
      </c>
      <c r="V213" t="s">
        <v>1624</v>
      </c>
      <c r="W213" t="s">
        <v>1625</v>
      </c>
    </row>
    <row r="214" spans="1:23" customFormat="1" ht="16" x14ac:dyDescent="0.2">
      <c r="A214" t="s">
        <v>1620</v>
      </c>
      <c r="B214" t="s">
        <v>1621</v>
      </c>
      <c r="C214" t="s">
        <v>1622</v>
      </c>
      <c r="D214">
        <v>1369</v>
      </c>
      <c r="E214" t="s">
        <v>1041</v>
      </c>
      <c r="F214" t="s">
        <v>799</v>
      </c>
      <c r="G214" t="s">
        <v>798</v>
      </c>
      <c r="H214" t="s">
        <v>798</v>
      </c>
      <c r="I214">
        <v>0</v>
      </c>
      <c r="J214" t="s">
        <v>797</v>
      </c>
      <c r="K214" t="s">
        <v>797</v>
      </c>
      <c r="L214" t="s">
        <v>1117</v>
      </c>
      <c r="M214" t="s">
        <v>797</v>
      </c>
      <c r="N214" t="s">
        <v>812</v>
      </c>
      <c r="O214" t="s">
        <v>813</v>
      </c>
      <c r="P214" t="s">
        <v>797</v>
      </c>
      <c r="Q214" t="s">
        <v>797</v>
      </c>
      <c r="R214" t="s">
        <v>37</v>
      </c>
      <c r="S214" t="s">
        <v>814</v>
      </c>
      <c r="T214" t="s">
        <v>1628</v>
      </c>
      <c r="U214">
        <v>0</v>
      </c>
      <c r="V214" t="s">
        <v>1624</v>
      </c>
      <c r="W214" t="s">
        <v>1625</v>
      </c>
    </row>
    <row r="215" spans="1:23" customFormat="1" ht="16" x14ac:dyDescent="0.2">
      <c r="A215" t="s">
        <v>1620</v>
      </c>
      <c r="B215" t="s">
        <v>1621</v>
      </c>
      <c r="C215" t="s">
        <v>1622</v>
      </c>
      <c r="D215">
        <v>1369</v>
      </c>
      <c r="E215" t="s">
        <v>955</v>
      </c>
      <c r="F215" t="s">
        <v>799</v>
      </c>
      <c r="G215" t="s">
        <v>798</v>
      </c>
      <c r="H215" t="s">
        <v>798</v>
      </c>
      <c r="I215">
        <v>0</v>
      </c>
      <c r="J215" t="s">
        <v>797</v>
      </c>
      <c r="K215" t="s">
        <v>797</v>
      </c>
      <c r="L215" t="s">
        <v>1117</v>
      </c>
      <c r="M215" t="s">
        <v>797</v>
      </c>
      <c r="N215" t="s">
        <v>812</v>
      </c>
      <c r="O215" t="s">
        <v>813</v>
      </c>
      <c r="P215" t="s">
        <v>797</v>
      </c>
      <c r="Q215" t="s">
        <v>797</v>
      </c>
      <c r="R215" t="s">
        <v>37</v>
      </c>
      <c r="S215" t="s">
        <v>814</v>
      </c>
      <c r="T215" t="s">
        <v>1629</v>
      </c>
      <c r="U215">
        <v>0</v>
      </c>
      <c r="V215" t="s">
        <v>1624</v>
      </c>
      <c r="W215" t="s">
        <v>1625</v>
      </c>
    </row>
    <row r="216" spans="1:23" customFormat="1" ht="16" x14ac:dyDescent="0.2">
      <c r="A216" t="s">
        <v>1620</v>
      </c>
      <c r="B216" t="s">
        <v>1621</v>
      </c>
      <c r="C216" t="s">
        <v>1622</v>
      </c>
      <c r="D216">
        <v>1369</v>
      </c>
      <c r="E216" t="s">
        <v>904</v>
      </c>
      <c r="F216" t="s">
        <v>799</v>
      </c>
      <c r="G216" t="s">
        <v>798</v>
      </c>
      <c r="H216" t="s">
        <v>798</v>
      </c>
      <c r="I216">
        <v>0</v>
      </c>
      <c r="J216" t="s">
        <v>797</v>
      </c>
      <c r="K216" t="s">
        <v>797</v>
      </c>
      <c r="L216" t="s">
        <v>1117</v>
      </c>
      <c r="M216" t="s">
        <v>797</v>
      </c>
      <c r="N216" t="s">
        <v>812</v>
      </c>
      <c r="O216" t="s">
        <v>813</v>
      </c>
      <c r="P216" t="s">
        <v>797</v>
      </c>
      <c r="Q216" t="s">
        <v>797</v>
      </c>
      <c r="R216" t="s">
        <v>37</v>
      </c>
      <c r="S216" t="s">
        <v>814</v>
      </c>
      <c r="T216" t="s">
        <v>1630</v>
      </c>
      <c r="U216">
        <v>0</v>
      </c>
      <c r="V216" t="s">
        <v>1624</v>
      </c>
      <c r="W216" t="s">
        <v>1625</v>
      </c>
    </row>
    <row r="217" spans="1:23" customFormat="1" ht="16" x14ac:dyDescent="0.2">
      <c r="A217" t="s">
        <v>1620</v>
      </c>
      <c r="B217" t="s">
        <v>1621</v>
      </c>
      <c r="C217" t="s">
        <v>1622</v>
      </c>
      <c r="D217">
        <v>1369</v>
      </c>
      <c r="E217" t="s">
        <v>861</v>
      </c>
      <c r="F217" t="s">
        <v>799</v>
      </c>
      <c r="G217" t="s">
        <v>798</v>
      </c>
      <c r="H217" t="s">
        <v>798</v>
      </c>
      <c r="I217">
        <v>0</v>
      </c>
      <c r="J217" t="s">
        <v>797</v>
      </c>
      <c r="K217" t="s">
        <v>797</v>
      </c>
      <c r="L217" t="s">
        <v>1117</v>
      </c>
      <c r="M217" t="s">
        <v>797</v>
      </c>
      <c r="N217" t="s">
        <v>812</v>
      </c>
      <c r="O217" t="s">
        <v>813</v>
      </c>
      <c r="P217" t="s">
        <v>797</v>
      </c>
      <c r="Q217" t="s">
        <v>797</v>
      </c>
      <c r="R217" t="s">
        <v>37</v>
      </c>
      <c r="S217" t="s">
        <v>814</v>
      </c>
      <c r="T217" t="s">
        <v>1631</v>
      </c>
      <c r="U217">
        <v>0</v>
      </c>
      <c r="V217" t="s">
        <v>1624</v>
      </c>
      <c r="W217" t="s">
        <v>1625</v>
      </c>
    </row>
    <row r="218" spans="1:23" customFormat="1" ht="16" x14ac:dyDescent="0.2">
      <c r="A218" t="s">
        <v>1620</v>
      </c>
      <c r="B218" t="s">
        <v>1621</v>
      </c>
      <c r="C218" t="s">
        <v>1622</v>
      </c>
      <c r="D218">
        <v>1369</v>
      </c>
      <c r="E218" t="s">
        <v>1605</v>
      </c>
      <c r="F218" t="s">
        <v>799</v>
      </c>
      <c r="G218" t="s">
        <v>798</v>
      </c>
      <c r="H218" t="s">
        <v>798</v>
      </c>
      <c r="I218">
        <v>0</v>
      </c>
      <c r="J218" t="s">
        <v>797</v>
      </c>
      <c r="K218" t="s">
        <v>797</v>
      </c>
      <c r="L218" t="s">
        <v>1117</v>
      </c>
      <c r="M218" t="s">
        <v>797</v>
      </c>
      <c r="N218" t="s">
        <v>812</v>
      </c>
      <c r="O218" t="s">
        <v>813</v>
      </c>
      <c r="P218" t="s">
        <v>797</v>
      </c>
      <c r="Q218" t="s">
        <v>797</v>
      </c>
      <c r="R218" t="s">
        <v>37</v>
      </c>
      <c r="S218" t="s">
        <v>814</v>
      </c>
      <c r="T218" t="s">
        <v>1632</v>
      </c>
      <c r="U218">
        <v>0</v>
      </c>
      <c r="V218" t="s">
        <v>1624</v>
      </c>
      <c r="W218" t="s">
        <v>1625</v>
      </c>
    </row>
    <row r="219" spans="1:23" customFormat="1" ht="16" x14ac:dyDescent="0.2">
      <c r="A219" t="s">
        <v>1633</v>
      </c>
      <c r="B219" t="s">
        <v>1634</v>
      </c>
      <c r="C219" t="s">
        <v>1635</v>
      </c>
      <c r="D219">
        <v>1366</v>
      </c>
      <c r="E219" t="s">
        <v>1092</v>
      </c>
      <c r="F219" t="s">
        <v>799</v>
      </c>
      <c r="G219" t="s">
        <v>798</v>
      </c>
      <c r="H219" t="s">
        <v>798</v>
      </c>
      <c r="I219">
        <v>0</v>
      </c>
      <c r="J219" t="s">
        <v>797</v>
      </c>
      <c r="K219" t="s">
        <v>797</v>
      </c>
      <c r="L219" t="s">
        <v>1117</v>
      </c>
      <c r="M219" t="s">
        <v>797</v>
      </c>
      <c r="N219" t="s">
        <v>812</v>
      </c>
      <c r="O219" t="s">
        <v>813</v>
      </c>
      <c r="P219" t="s">
        <v>797</v>
      </c>
      <c r="Q219" t="s">
        <v>797</v>
      </c>
      <c r="R219" t="s">
        <v>37</v>
      </c>
      <c r="S219" t="s">
        <v>814</v>
      </c>
      <c r="T219" t="s">
        <v>1636</v>
      </c>
      <c r="U219">
        <v>0</v>
      </c>
      <c r="V219" t="s">
        <v>1637</v>
      </c>
      <c r="W219" t="s">
        <v>1638</v>
      </c>
    </row>
    <row r="220" spans="1:23" customFormat="1" ht="16" x14ac:dyDescent="0.2">
      <c r="A220" t="s">
        <v>1633</v>
      </c>
      <c r="B220" t="s">
        <v>1634</v>
      </c>
      <c r="C220" t="s">
        <v>1635</v>
      </c>
      <c r="D220">
        <v>1366</v>
      </c>
      <c r="E220" t="s">
        <v>144</v>
      </c>
      <c r="F220" t="s">
        <v>799</v>
      </c>
      <c r="G220" t="s">
        <v>798</v>
      </c>
      <c r="H220" t="s">
        <v>798</v>
      </c>
      <c r="I220">
        <v>0</v>
      </c>
      <c r="J220" t="s">
        <v>797</v>
      </c>
      <c r="K220" t="s">
        <v>797</v>
      </c>
      <c r="L220" t="s">
        <v>1117</v>
      </c>
      <c r="M220" t="s">
        <v>797</v>
      </c>
      <c r="N220" t="s">
        <v>812</v>
      </c>
      <c r="O220" t="s">
        <v>813</v>
      </c>
      <c r="P220" t="s">
        <v>797</v>
      </c>
      <c r="Q220" t="s">
        <v>797</v>
      </c>
      <c r="R220" t="s">
        <v>37</v>
      </c>
      <c r="S220" t="s">
        <v>814</v>
      </c>
      <c r="T220" t="s">
        <v>1639</v>
      </c>
      <c r="U220">
        <v>0</v>
      </c>
      <c r="V220" t="s">
        <v>1637</v>
      </c>
      <c r="W220" t="s">
        <v>1638</v>
      </c>
    </row>
    <row r="221" spans="1:23" customFormat="1" ht="16" x14ac:dyDescent="0.2">
      <c r="A221" t="s">
        <v>1633</v>
      </c>
      <c r="B221" t="s">
        <v>1634</v>
      </c>
      <c r="C221" t="s">
        <v>1635</v>
      </c>
      <c r="D221">
        <v>1366</v>
      </c>
      <c r="E221" t="s">
        <v>985</v>
      </c>
      <c r="F221" t="s">
        <v>799</v>
      </c>
      <c r="G221" t="s">
        <v>798</v>
      </c>
      <c r="H221" t="s">
        <v>798</v>
      </c>
      <c r="I221">
        <v>0</v>
      </c>
      <c r="J221" t="s">
        <v>797</v>
      </c>
      <c r="K221" t="s">
        <v>797</v>
      </c>
      <c r="L221" t="s">
        <v>1117</v>
      </c>
      <c r="M221" t="s">
        <v>797</v>
      </c>
      <c r="N221" t="s">
        <v>812</v>
      </c>
      <c r="O221" t="s">
        <v>813</v>
      </c>
      <c r="P221" t="s">
        <v>797</v>
      </c>
      <c r="Q221" t="s">
        <v>797</v>
      </c>
      <c r="R221" t="s">
        <v>37</v>
      </c>
      <c r="S221" t="s">
        <v>814</v>
      </c>
      <c r="T221" t="s">
        <v>1640</v>
      </c>
      <c r="U221">
        <v>0</v>
      </c>
      <c r="V221" t="s">
        <v>1637</v>
      </c>
      <c r="W221" t="s">
        <v>1638</v>
      </c>
    </row>
    <row r="222" spans="1:23" customFormat="1" ht="16" x14ac:dyDescent="0.2">
      <c r="A222" t="s">
        <v>1633</v>
      </c>
      <c r="B222" t="s">
        <v>1634</v>
      </c>
      <c r="C222" t="s">
        <v>1635</v>
      </c>
      <c r="D222">
        <v>1366</v>
      </c>
      <c r="E222" t="s">
        <v>1041</v>
      </c>
      <c r="F222" t="s">
        <v>799</v>
      </c>
      <c r="G222" t="s">
        <v>798</v>
      </c>
      <c r="H222" t="s">
        <v>798</v>
      </c>
      <c r="I222">
        <v>0</v>
      </c>
      <c r="J222" t="s">
        <v>797</v>
      </c>
      <c r="K222" t="s">
        <v>797</v>
      </c>
      <c r="L222" t="s">
        <v>1117</v>
      </c>
      <c r="M222" t="s">
        <v>797</v>
      </c>
      <c r="N222" t="s">
        <v>812</v>
      </c>
      <c r="O222" t="s">
        <v>813</v>
      </c>
      <c r="P222" t="s">
        <v>797</v>
      </c>
      <c r="Q222" t="s">
        <v>797</v>
      </c>
      <c r="R222" t="s">
        <v>37</v>
      </c>
      <c r="S222" t="s">
        <v>814</v>
      </c>
      <c r="T222" t="s">
        <v>1641</v>
      </c>
      <c r="U222">
        <v>0</v>
      </c>
      <c r="V222" t="s">
        <v>1637</v>
      </c>
      <c r="W222" t="s">
        <v>1638</v>
      </c>
    </row>
    <row r="223" spans="1:23" customFormat="1" ht="16" x14ac:dyDescent="0.2">
      <c r="A223" t="s">
        <v>1633</v>
      </c>
      <c r="B223" t="s">
        <v>1634</v>
      </c>
      <c r="C223" t="s">
        <v>1635</v>
      </c>
      <c r="D223">
        <v>1366</v>
      </c>
      <c r="E223" t="s">
        <v>955</v>
      </c>
      <c r="F223" t="s">
        <v>799</v>
      </c>
      <c r="G223" t="s">
        <v>798</v>
      </c>
      <c r="H223" t="s">
        <v>798</v>
      </c>
      <c r="I223">
        <v>0</v>
      </c>
      <c r="J223" t="s">
        <v>797</v>
      </c>
      <c r="K223" t="s">
        <v>797</v>
      </c>
      <c r="L223" t="s">
        <v>1117</v>
      </c>
      <c r="M223" t="s">
        <v>797</v>
      </c>
      <c r="N223" t="s">
        <v>812</v>
      </c>
      <c r="O223" t="s">
        <v>813</v>
      </c>
      <c r="P223" t="s">
        <v>797</v>
      </c>
      <c r="Q223" t="s">
        <v>797</v>
      </c>
      <c r="R223" t="s">
        <v>37</v>
      </c>
      <c r="S223" t="s">
        <v>814</v>
      </c>
      <c r="T223" t="s">
        <v>1642</v>
      </c>
      <c r="U223">
        <v>0</v>
      </c>
      <c r="V223" t="s">
        <v>1637</v>
      </c>
      <c r="W223" t="s">
        <v>1638</v>
      </c>
    </row>
    <row r="224" spans="1:23" customFormat="1" ht="16" x14ac:dyDescent="0.2">
      <c r="A224" t="s">
        <v>1633</v>
      </c>
      <c r="B224" t="s">
        <v>1634</v>
      </c>
      <c r="C224" t="s">
        <v>1635</v>
      </c>
      <c r="D224">
        <v>1366</v>
      </c>
      <c r="E224" t="s">
        <v>904</v>
      </c>
      <c r="F224" t="s">
        <v>799</v>
      </c>
      <c r="G224" t="s">
        <v>798</v>
      </c>
      <c r="H224" t="s">
        <v>798</v>
      </c>
      <c r="I224">
        <v>0</v>
      </c>
      <c r="J224" t="s">
        <v>797</v>
      </c>
      <c r="K224" t="s">
        <v>797</v>
      </c>
      <c r="L224" t="s">
        <v>1117</v>
      </c>
      <c r="M224" t="s">
        <v>797</v>
      </c>
      <c r="N224" t="s">
        <v>812</v>
      </c>
      <c r="O224" t="s">
        <v>813</v>
      </c>
      <c r="P224" t="s">
        <v>797</v>
      </c>
      <c r="Q224" t="s">
        <v>797</v>
      </c>
      <c r="R224" t="s">
        <v>37</v>
      </c>
      <c r="S224" t="s">
        <v>814</v>
      </c>
      <c r="T224" t="s">
        <v>1643</v>
      </c>
      <c r="U224">
        <v>0</v>
      </c>
      <c r="V224" t="s">
        <v>1637</v>
      </c>
      <c r="W224" t="s">
        <v>1638</v>
      </c>
    </row>
    <row r="225" spans="1:23" customFormat="1" ht="16" x14ac:dyDescent="0.2">
      <c r="A225" t="s">
        <v>1633</v>
      </c>
      <c r="B225" t="s">
        <v>1634</v>
      </c>
      <c r="C225" t="s">
        <v>1635</v>
      </c>
      <c r="D225">
        <v>1366</v>
      </c>
      <c r="E225" t="s">
        <v>861</v>
      </c>
      <c r="F225" t="s">
        <v>799</v>
      </c>
      <c r="G225" t="s">
        <v>798</v>
      </c>
      <c r="H225" t="s">
        <v>798</v>
      </c>
      <c r="I225">
        <v>0</v>
      </c>
      <c r="J225" t="s">
        <v>797</v>
      </c>
      <c r="K225" t="s">
        <v>797</v>
      </c>
      <c r="L225" t="s">
        <v>1117</v>
      </c>
      <c r="M225" t="s">
        <v>797</v>
      </c>
      <c r="N225" t="s">
        <v>812</v>
      </c>
      <c r="O225" t="s">
        <v>813</v>
      </c>
      <c r="P225" t="s">
        <v>797</v>
      </c>
      <c r="Q225" t="s">
        <v>797</v>
      </c>
      <c r="R225" t="s">
        <v>37</v>
      </c>
      <c r="S225" t="s">
        <v>814</v>
      </c>
      <c r="T225" t="s">
        <v>1644</v>
      </c>
      <c r="U225">
        <v>0</v>
      </c>
      <c r="V225" t="s">
        <v>1637</v>
      </c>
      <c r="W225" t="s">
        <v>1638</v>
      </c>
    </row>
    <row r="226" spans="1:23" customFormat="1" ht="16" x14ac:dyDescent="0.2">
      <c r="A226" t="s">
        <v>1633</v>
      </c>
      <c r="B226" t="s">
        <v>1634</v>
      </c>
      <c r="C226" t="s">
        <v>1635</v>
      </c>
      <c r="D226">
        <v>1366</v>
      </c>
      <c r="E226" t="s">
        <v>1605</v>
      </c>
      <c r="F226" t="s">
        <v>799</v>
      </c>
      <c r="G226" t="s">
        <v>798</v>
      </c>
      <c r="H226" t="s">
        <v>798</v>
      </c>
      <c r="I226">
        <v>0</v>
      </c>
      <c r="J226" t="s">
        <v>797</v>
      </c>
      <c r="K226" t="s">
        <v>797</v>
      </c>
      <c r="L226" t="s">
        <v>1117</v>
      </c>
      <c r="M226" t="s">
        <v>797</v>
      </c>
      <c r="N226" t="s">
        <v>812</v>
      </c>
      <c r="O226" t="s">
        <v>813</v>
      </c>
      <c r="P226" t="s">
        <v>797</v>
      </c>
      <c r="Q226" t="s">
        <v>797</v>
      </c>
      <c r="R226" t="s">
        <v>37</v>
      </c>
      <c r="S226" t="s">
        <v>814</v>
      </c>
      <c r="T226" t="s">
        <v>1645</v>
      </c>
      <c r="U226">
        <v>0</v>
      </c>
      <c r="V226" t="s">
        <v>1637</v>
      </c>
      <c r="W226" t="s">
        <v>1638</v>
      </c>
    </row>
    <row r="227" spans="1:23" customFormat="1" ht="16" x14ac:dyDescent="0.2">
      <c r="A227" t="s">
        <v>1646</v>
      </c>
      <c r="B227" t="s">
        <v>1647</v>
      </c>
      <c r="C227" t="s">
        <v>1648</v>
      </c>
      <c r="D227">
        <v>1420</v>
      </c>
      <c r="E227" t="s">
        <v>856</v>
      </c>
      <c r="F227" t="s">
        <v>798</v>
      </c>
      <c r="G227" t="s">
        <v>799</v>
      </c>
      <c r="H227" t="s">
        <v>798</v>
      </c>
      <c r="I227">
        <v>0</v>
      </c>
      <c r="J227" t="s">
        <v>797</v>
      </c>
      <c r="K227" t="s">
        <v>797</v>
      </c>
      <c r="L227" t="s">
        <v>1191</v>
      </c>
      <c r="M227" t="s">
        <v>797</v>
      </c>
      <c r="N227" t="s">
        <v>812</v>
      </c>
      <c r="O227" t="s">
        <v>813</v>
      </c>
      <c r="P227" t="s">
        <v>797</v>
      </c>
      <c r="Q227" t="s">
        <v>797</v>
      </c>
      <c r="R227" t="s">
        <v>37</v>
      </c>
      <c r="S227" t="s">
        <v>814</v>
      </c>
      <c r="T227" t="s">
        <v>1649</v>
      </c>
      <c r="U227">
        <v>0</v>
      </c>
      <c r="V227" t="s">
        <v>1650</v>
      </c>
      <c r="W227" t="s">
        <v>1651</v>
      </c>
    </row>
    <row r="228" spans="1:23" customFormat="1" ht="16" x14ac:dyDescent="0.2">
      <c r="A228" t="s">
        <v>1652</v>
      </c>
      <c r="B228" t="s">
        <v>37</v>
      </c>
      <c r="C228" t="s">
        <v>37</v>
      </c>
      <c r="D228">
        <v>1863</v>
      </c>
      <c r="E228" t="s">
        <v>1653</v>
      </c>
      <c r="F228" t="s">
        <v>798</v>
      </c>
      <c r="G228" t="s">
        <v>799</v>
      </c>
      <c r="H228" t="s">
        <v>798</v>
      </c>
      <c r="I228">
        <v>0</v>
      </c>
      <c r="J228" t="s">
        <v>797</v>
      </c>
      <c r="K228" t="s">
        <v>797</v>
      </c>
      <c r="L228" t="s">
        <v>824</v>
      </c>
      <c r="M228" t="s">
        <v>797</v>
      </c>
      <c r="N228" t="s">
        <v>812</v>
      </c>
      <c r="O228" t="s">
        <v>813</v>
      </c>
      <c r="P228" t="s">
        <v>797</v>
      </c>
      <c r="Q228" t="s">
        <v>797</v>
      </c>
      <c r="R228" t="s">
        <v>37</v>
      </c>
      <c r="S228" t="s">
        <v>814</v>
      </c>
      <c r="T228" t="s">
        <v>1654</v>
      </c>
      <c r="U228">
        <v>0</v>
      </c>
      <c r="V228" t="s">
        <v>1655</v>
      </c>
      <c r="W228" t="s">
        <v>1656</v>
      </c>
    </row>
    <row r="229" spans="1:23" customFormat="1" ht="16" x14ac:dyDescent="0.2">
      <c r="A229" t="s">
        <v>1657</v>
      </c>
      <c r="B229" t="s">
        <v>1658</v>
      </c>
      <c r="C229" t="s">
        <v>1659</v>
      </c>
      <c r="D229">
        <v>3</v>
      </c>
      <c r="E229" t="s">
        <v>1653</v>
      </c>
      <c r="F229" t="s">
        <v>799</v>
      </c>
      <c r="G229" t="s">
        <v>798</v>
      </c>
      <c r="H229" t="s">
        <v>798</v>
      </c>
      <c r="I229">
        <v>0</v>
      </c>
      <c r="J229" t="s">
        <v>1660</v>
      </c>
      <c r="K229" t="s">
        <v>1328</v>
      </c>
      <c r="L229" t="s">
        <v>897</v>
      </c>
      <c r="M229" t="s">
        <v>801</v>
      </c>
      <c r="N229" t="s">
        <v>931</v>
      </c>
      <c r="O229" t="s">
        <v>813</v>
      </c>
      <c r="P229" t="s">
        <v>1661</v>
      </c>
      <c r="Q229" t="s">
        <v>1662</v>
      </c>
      <c r="R229" t="s">
        <v>1663</v>
      </c>
      <c r="S229" t="s">
        <v>44</v>
      </c>
      <c r="T229" t="s">
        <v>1664</v>
      </c>
      <c r="U229">
        <v>113</v>
      </c>
      <c r="V229" t="s">
        <v>1665</v>
      </c>
      <c r="W229" t="s">
        <v>1666</v>
      </c>
    </row>
    <row r="230" spans="1:23" customFormat="1" ht="16" x14ac:dyDescent="0.2">
      <c r="A230" t="s">
        <v>1667</v>
      </c>
      <c r="B230" t="s">
        <v>1668</v>
      </c>
      <c r="C230" t="s">
        <v>1669</v>
      </c>
      <c r="D230">
        <v>4</v>
      </c>
      <c r="E230" t="s">
        <v>1653</v>
      </c>
      <c r="F230" t="s">
        <v>799</v>
      </c>
      <c r="G230" t="s">
        <v>798</v>
      </c>
      <c r="H230" t="s">
        <v>798</v>
      </c>
      <c r="I230">
        <v>0</v>
      </c>
      <c r="J230" t="s">
        <v>1670</v>
      </c>
      <c r="K230" t="s">
        <v>1671</v>
      </c>
      <c r="L230" t="s">
        <v>811</v>
      </c>
      <c r="M230" t="s">
        <v>801</v>
      </c>
      <c r="N230" t="s">
        <v>931</v>
      </c>
      <c r="O230" t="s">
        <v>813</v>
      </c>
      <c r="P230" t="s">
        <v>1672</v>
      </c>
      <c r="Q230" t="s">
        <v>1673</v>
      </c>
      <c r="R230" t="s">
        <v>1674</v>
      </c>
      <c r="S230" t="s">
        <v>44</v>
      </c>
      <c r="T230" t="s">
        <v>1675</v>
      </c>
      <c r="U230">
        <v>10</v>
      </c>
      <c r="V230" t="s">
        <v>1676</v>
      </c>
      <c r="W230" t="s">
        <v>1677</v>
      </c>
    </row>
    <row r="231" spans="1:23" customFormat="1" ht="16" x14ac:dyDescent="0.2">
      <c r="A231" t="s">
        <v>1667</v>
      </c>
      <c r="B231" t="s">
        <v>1668</v>
      </c>
      <c r="C231" t="s">
        <v>1669</v>
      </c>
      <c r="D231">
        <v>4</v>
      </c>
      <c r="E231" t="s">
        <v>810</v>
      </c>
      <c r="F231" t="s">
        <v>799</v>
      </c>
      <c r="G231" t="s">
        <v>798</v>
      </c>
      <c r="H231" t="s">
        <v>798</v>
      </c>
      <c r="I231">
        <v>0</v>
      </c>
      <c r="J231" t="s">
        <v>1678</v>
      </c>
      <c r="K231" t="s">
        <v>1671</v>
      </c>
      <c r="L231" t="s">
        <v>811</v>
      </c>
      <c r="M231" t="s">
        <v>801</v>
      </c>
      <c r="N231" t="s">
        <v>931</v>
      </c>
      <c r="O231" t="s">
        <v>813</v>
      </c>
      <c r="P231" t="s">
        <v>1672</v>
      </c>
      <c r="Q231" t="s">
        <v>1673</v>
      </c>
      <c r="R231" t="s">
        <v>1679</v>
      </c>
      <c r="S231" t="s">
        <v>44</v>
      </c>
      <c r="T231" t="s">
        <v>1680</v>
      </c>
      <c r="U231">
        <v>3</v>
      </c>
      <c r="V231" t="s">
        <v>1676</v>
      </c>
      <c r="W231" t="s">
        <v>1677</v>
      </c>
    </row>
    <row r="232" spans="1:23" customFormat="1" ht="16" x14ac:dyDescent="0.2">
      <c r="A232" t="s">
        <v>1667</v>
      </c>
      <c r="B232" t="s">
        <v>1668</v>
      </c>
      <c r="C232" t="s">
        <v>1669</v>
      </c>
      <c r="D232">
        <v>4</v>
      </c>
      <c r="E232" t="s">
        <v>1681</v>
      </c>
      <c r="F232" t="s">
        <v>799</v>
      </c>
      <c r="G232" t="s">
        <v>798</v>
      </c>
      <c r="H232" t="s">
        <v>798</v>
      </c>
      <c r="I232">
        <v>0</v>
      </c>
      <c r="J232" t="s">
        <v>1220</v>
      </c>
      <c r="K232" t="s">
        <v>1221</v>
      </c>
      <c r="L232" t="s">
        <v>811</v>
      </c>
      <c r="M232" t="s">
        <v>801</v>
      </c>
      <c r="N232" t="s">
        <v>931</v>
      </c>
      <c r="O232" t="s">
        <v>813</v>
      </c>
      <c r="P232" t="s">
        <v>1682</v>
      </c>
      <c r="Q232" t="s">
        <v>1683</v>
      </c>
      <c r="R232" t="s">
        <v>1684</v>
      </c>
      <c r="S232" t="s">
        <v>814</v>
      </c>
      <c r="T232" t="s">
        <v>1685</v>
      </c>
      <c r="U232">
        <v>1</v>
      </c>
      <c r="V232" t="s">
        <v>1676</v>
      </c>
      <c r="W232" t="s">
        <v>1677</v>
      </c>
    </row>
    <row r="233" spans="1:23" customFormat="1" ht="16" x14ac:dyDescent="0.2">
      <c r="A233" t="s">
        <v>1686</v>
      </c>
      <c r="B233" t="s">
        <v>1687</v>
      </c>
      <c r="C233" t="s">
        <v>715</v>
      </c>
      <c r="D233">
        <v>1239</v>
      </c>
      <c r="E233" t="s">
        <v>1041</v>
      </c>
      <c r="F233" t="s">
        <v>799</v>
      </c>
      <c r="G233" t="s">
        <v>798</v>
      </c>
      <c r="H233" t="s">
        <v>798</v>
      </c>
      <c r="I233">
        <v>0</v>
      </c>
      <c r="J233" t="s">
        <v>797</v>
      </c>
      <c r="K233" t="s">
        <v>797</v>
      </c>
      <c r="L233" t="s">
        <v>1279</v>
      </c>
      <c r="M233" t="s">
        <v>843</v>
      </c>
      <c r="N233" t="s">
        <v>797</v>
      </c>
      <c r="O233" t="s">
        <v>797</v>
      </c>
      <c r="P233" t="s">
        <v>1048</v>
      </c>
      <c r="Q233" t="s">
        <v>1049</v>
      </c>
      <c r="R233" t="s">
        <v>37</v>
      </c>
      <c r="S233" t="s">
        <v>814</v>
      </c>
      <c r="T233" t="s">
        <v>1688</v>
      </c>
      <c r="U233">
        <v>0</v>
      </c>
      <c r="V233" t="s">
        <v>1689</v>
      </c>
      <c r="W233" t="s">
        <v>1690</v>
      </c>
    </row>
    <row r="234" spans="1:23" customFormat="1" ht="16" x14ac:dyDescent="0.2">
      <c r="A234" t="s">
        <v>1691</v>
      </c>
      <c r="B234" t="s">
        <v>1692</v>
      </c>
      <c r="C234" t="s">
        <v>1693</v>
      </c>
      <c r="D234">
        <v>1240</v>
      </c>
      <c r="E234" t="s">
        <v>144</v>
      </c>
      <c r="F234" t="s">
        <v>799</v>
      </c>
      <c r="G234" t="s">
        <v>798</v>
      </c>
      <c r="H234" t="s">
        <v>798</v>
      </c>
      <c r="I234">
        <v>0</v>
      </c>
      <c r="J234" t="s">
        <v>1080</v>
      </c>
      <c r="K234" t="s">
        <v>1081</v>
      </c>
      <c r="L234" t="s">
        <v>1025</v>
      </c>
      <c r="M234" t="s">
        <v>801</v>
      </c>
      <c r="N234" t="s">
        <v>797</v>
      </c>
      <c r="O234" t="s">
        <v>797</v>
      </c>
      <c r="P234" t="s">
        <v>1694</v>
      </c>
      <c r="Q234" t="s">
        <v>1695</v>
      </c>
      <c r="R234" t="s">
        <v>1696</v>
      </c>
      <c r="S234" t="s">
        <v>44</v>
      </c>
      <c r="T234" t="s">
        <v>1697</v>
      </c>
      <c r="U234">
        <v>0</v>
      </c>
      <c r="V234" t="s">
        <v>1698</v>
      </c>
      <c r="W234" t="s">
        <v>1699</v>
      </c>
    </row>
    <row r="235" spans="1:23" customFormat="1" ht="16" x14ac:dyDescent="0.2">
      <c r="A235" t="s">
        <v>1691</v>
      </c>
      <c r="B235" t="s">
        <v>1692</v>
      </c>
      <c r="C235" t="s">
        <v>1693</v>
      </c>
      <c r="D235">
        <v>1240</v>
      </c>
      <c r="E235" t="s">
        <v>985</v>
      </c>
      <c r="F235" t="s">
        <v>799</v>
      </c>
      <c r="G235" t="s">
        <v>798</v>
      </c>
      <c r="H235" t="s">
        <v>798</v>
      </c>
      <c r="I235">
        <v>0</v>
      </c>
      <c r="J235" t="s">
        <v>1080</v>
      </c>
      <c r="K235" t="s">
        <v>1081</v>
      </c>
      <c r="L235" t="s">
        <v>1025</v>
      </c>
      <c r="M235" t="s">
        <v>801</v>
      </c>
      <c r="N235" t="s">
        <v>797</v>
      </c>
      <c r="O235" t="s">
        <v>797</v>
      </c>
      <c r="P235" t="s">
        <v>1694</v>
      </c>
      <c r="Q235" t="s">
        <v>1695</v>
      </c>
      <c r="R235" t="s">
        <v>1700</v>
      </c>
      <c r="S235" t="s">
        <v>44</v>
      </c>
      <c r="T235" t="s">
        <v>1701</v>
      </c>
      <c r="U235">
        <v>0</v>
      </c>
      <c r="V235" t="s">
        <v>1698</v>
      </c>
      <c r="W235" t="s">
        <v>1699</v>
      </c>
    </row>
    <row r="236" spans="1:23" customFormat="1" ht="16" x14ac:dyDescent="0.2">
      <c r="A236" t="s">
        <v>1691</v>
      </c>
      <c r="B236" t="s">
        <v>1692</v>
      </c>
      <c r="C236" t="s">
        <v>1693</v>
      </c>
      <c r="D236">
        <v>1240</v>
      </c>
      <c r="E236" t="s">
        <v>1041</v>
      </c>
      <c r="F236" t="s">
        <v>799</v>
      </c>
      <c r="G236" t="s">
        <v>798</v>
      </c>
      <c r="H236" t="s">
        <v>798</v>
      </c>
      <c r="I236">
        <v>0</v>
      </c>
      <c r="J236" t="s">
        <v>1080</v>
      </c>
      <c r="K236" t="s">
        <v>1081</v>
      </c>
      <c r="L236" t="s">
        <v>1025</v>
      </c>
      <c r="M236" t="s">
        <v>801</v>
      </c>
      <c r="N236" t="s">
        <v>797</v>
      </c>
      <c r="O236" t="s">
        <v>797</v>
      </c>
      <c r="P236" t="s">
        <v>1694</v>
      </c>
      <c r="Q236" t="s">
        <v>1695</v>
      </c>
      <c r="R236" t="s">
        <v>1702</v>
      </c>
      <c r="S236" t="s">
        <v>44</v>
      </c>
      <c r="T236" t="s">
        <v>1703</v>
      </c>
      <c r="U236">
        <v>0</v>
      </c>
      <c r="V236" t="s">
        <v>1698</v>
      </c>
      <c r="W236" t="s">
        <v>1699</v>
      </c>
    </row>
    <row r="237" spans="1:23" customFormat="1" ht="16" x14ac:dyDescent="0.2">
      <c r="A237" t="s">
        <v>1704</v>
      </c>
      <c r="B237" t="s">
        <v>1705</v>
      </c>
      <c r="C237" t="s">
        <v>1706</v>
      </c>
      <c r="D237">
        <v>2243</v>
      </c>
      <c r="E237" t="s">
        <v>904</v>
      </c>
      <c r="F237" t="s">
        <v>799</v>
      </c>
      <c r="G237" t="s">
        <v>798</v>
      </c>
      <c r="H237" t="s">
        <v>798</v>
      </c>
      <c r="I237">
        <v>0</v>
      </c>
      <c r="J237" t="s">
        <v>797</v>
      </c>
      <c r="K237" t="s">
        <v>797</v>
      </c>
      <c r="L237" t="s">
        <v>37</v>
      </c>
      <c r="M237" t="s">
        <v>843</v>
      </c>
      <c r="N237" t="s">
        <v>797</v>
      </c>
      <c r="O237" t="s">
        <v>797</v>
      </c>
      <c r="P237" t="s">
        <v>1313</v>
      </c>
      <c r="Q237" t="s">
        <v>1314</v>
      </c>
      <c r="R237" t="s">
        <v>37</v>
      </c>
      <c r="S237" t="s">
        <v>814</v>
      </c>
      <c r="T237" t="s">
        <v>1707</v>
      </c>
      <c r="U237">
        <v>0</v>
      </c>
      <c r="V237" t="s">
        <v>1708</v>
      </c>
      <c r="W237" t="s">
        <v>1709</v>
      </c>
    </row>
    <row r="238" spans="1:23" customFormat="1" ht="16" x14ac:dyDescent="0.2">
      <c r="A238" t="s">
        <v>1704</v>
      </c>
      <c r="B238" t="s">
        <v>1705</v>
      </c>
      <c r="C238" t="s">
        <v>1706</v>
      </c>
      <c r="D238">
        <v>2243</v>
      </c>
      <c r="E238" t="s">
        <v>861</v>
      </c>
      <c r="F238" t="s">
        <v>799</v>
      </c>
      <c r="G238" t="s">
        <v>798</v>
      </c>
      <c r="H238" t="s">
        <v>798</v>
      </c>
      <c r="I238">
        <v>0</v>
      </c>
      <c r="J238" t="s">
        <v>797</v>
      </c>
      <c r="K238" t="s">
        <v>797</v>
      </c>
      <c r="L238" t="s">
        <v>37</v>
      </c>
      <c r="M238" t="s">
        <v>843</v>
      </c>
      <c r="N238" t="s">
        <v>797</v>
      </c>
      <c r="O238" t="s">
        <v>797</v>
      </c>
      <c r="P238" t="s">
        <v>1313</v>
      </c>
      <c r="Q238" t="s">
        <v>1314</v>
      </c>
      <c r="R238" t="s">
        <v>37</v>
      </c>
      <c r="S238" t="s">
        <v>814</v>
      </c>
      <c r="T238" t="s">
        <v>1710</v>
      </c>
      <c r="U238">
        <v>0</v>
      </c>
      <c r="V238" t="s">
        <v>1708</v>
      </c>
      <c r="W238" t="s">
        <v>1709</v>
      </c>
    </row>
    <row r="239" spans="1:23" customFormat="1" ht="16" x14ac:dyDescent="0.2">
      <c r="A239" t="s">
        <v>1711</v>
      </c>
      <c r="B239" t="s">
        <v>1712</v>
      </c>
      <c r="C239" t="s">
        <v>1713</v>
      </c>
      <c r="D239">
        <v>2244</v>
      </c>
      <c r="E239" t="s">
        <v>904</v>
      </c>
      <c r="F239" t="s">
        <v>799</v>
      </c>
      <c r="G239" t="s">
        <v>798</v>
      </c>
      <c r="H239" t="s">
        <v>798</v>
      </c>
      <c r="I239">
        <v>0</v>
      </c>
      <c r="J239" t="s">
        <v>797</v>
      </c>
      <c r="K239" t="s">
        <v>797</v>
      </c>
      <c r="L239" t="s">
        <v>37</v>
      </c>
      <c r="M239" t="s">
        <v>843</v>
      </c>
      <c r="N239" t="s">
        <v>797</v>
      </c>
      <c r="O239" t="s">
        <v>797</v>
      </c>
      <c r="P239" t="s">
        <v>1313</v>
      </c>
      <c r="Q239" t="s">
        <v>1314</v>
      </c>
      <c r="R239" t="s">
        <v>37</v>
      </c>
      <c r="S239" t="s">
        <v>814</v>
      </c>
      <c r="T239" t="s">
        <v>1714</v>
      </c>
      <c r="U239">
        <v>0</v>
      </c>
      <c r="V239" t="s">
        <v>1715</v>
      </c>
      <c r="W239" t="s">
        <v>1716</v>
      </c>
    </row>
    <row r="240" spans="1:23" customFormat="1" ht="16" x14ac:dyDescent="0.2">
      <c r="A240" t="s">
        <v>1711</v>
      </c>
      <c r="B240" t="s">
        <v>1712</v>
      </c>
      <c r="C240" t="s">
        <v>1713</v>
      </c>
      <c r="D240">
        <v>2244</v>
      </c>
      <c r="E240" t="s">
        <v>861</v>
      </c>
      <c r="F240" t="s">
        <v>799</v>
      </c>
      <c r="G240" t="s">
        <v>798</v>
      </c>
      <c r="H240" t="s">
        <v>798</v>
      </c>
      <c r="I240">
        <v>0</v>
      </c>
      <c r="J240" t="s">
        <v>797</v>
      </c>
      <c r="K240" t="s">
        <v>797</v>
      </c>
      <c r="L240" t="s">
        <v>37</v>
      </c>
      <c r="M240" t="s">
        <v>843</v>
      </c>
      <c r="N240" t="s">
        <v>797</v>
      </c>
      <c r="O240" t="s">
        <v>797</v>
      </c>
      <c r="P240" t="s">
        <v>1313</v>
      </c>
      <c r="Q240" t="s">
        <v>1314</v>
      </c>
      <c r="R240" t="s">
        <v>37</v>
      </c>
      <c r="S240" t="s">
        <v>814</v>
      </c>
      <c r="T240" t="s">
        <v>1717</v>
      </c>
      <c r="U240">
        <v>0</v>
      </c>
      <c r="V240" t="s">
        <v>1715</v>
      </c>
      <c r="W240" t="s">
        <v>1716</v>
      </c>
    </row>
    <row r="241" spans="1:23" customFormat="1" ht="16" x14ac:dyDescent="0.2">
      <c r="A241" t="s">
        <v>1718</v>
      </c>
      <c r="B241" t="s">
        <v>1719</v>
      </c>
      <c r="C241" t="s">
        <v>1720</v>
      </c>
      <c r="D241">
        <v>2403</v>
      </c>
      <c r="E241" t="s">
        <v>797</v>
      </c>
      <c r="F241" t="s">
        <v>798</v>
      </c>
      <c r="G241" t="s">
        <v>797</v>
      </c>
      <c r="H241" t="s">
        <v>799</v>
      </c>
      <c r="I241">
        <v>4</v>
      </c>
      <c r="J241" t="s">
        <v>797</v>
      </c>
      <c r="K241" t="s">
        <v>797</v>
      </c>
      <c r="L241" t="s">
        <v>1721</v>
      </c>
      <c r="M241" t="s">
        <v>797</v>
      </c>
      <c r="N241" t="s">
        <v>812</v>
      </c>
      <c r="O241" t="s">
        <v>813</v>
      </c>
      <c r="P241" t="s">
        <v>797</v>
      </c>
      <c r="Q241" t="s">
        <v>797</v>
      </c>
      <c r="R241" t="s">
        <v>37</v>
      </c>
      <c r="S241" t="s">
        <v>797</v>
      </c>
      <c r="T241" t="s">
        <v>1722</v>
      </c>
      <c r="U241">
        <v>0</v>
      </c>
      <c r="V241" t="s">
        <v>1723</v>
      </c>
      <c r="W241" t="s">
        <v>1724</v>
      </c>
    </row>
    <row r="242" spans="1:23" customFormat="1" ht="16" x14ac:dyDescent="0.2">
      <c r="A242" t="s">
        <v>1725</v>
      </c>
      <c r="B242" t="s">
        <v>1726</v>
      </c>
      <c r="C242" t="s">
        <v>1727</v>
      </c>
      <c r="D242">
        <v>1427</v>
      </c>
      <c r="E242" t="s">
        <v>797</v>
      </c>
      <c r="F242" t="s">
        <v>798</v>
      </c>
      <c r="G242" t="s">
        <v>797</v>
      </c>
      <c r="H242" t="s">
        <v>799</v>
      </c>
      <c r="I242">
        <v>2</v>
      </c>
      <c r="J242" t="s">
        <v>800</v>
      </c>
      <c r="K242" t="s">
        <v>797</v>
      </c>
      <c r="L242" t="s">
        <v>37</v>
      </c>
      <c r="M242" t="s">
        <v>801</v>
      </c>
      <c r="N242" t="s">
        <v>797</v>
      </c>
      <c r="O242" t="s">
        <v>797</v>
      </c>
      <c r="P242" t="s">
        <v>802</v>
      </c>
      <c r="Q242" t="s">
        <v>803</v>
      </c>
      <c r="R242" t="s">
        <v>1728</v>
      </c>
      <c r="S242" t="s">
        <v>797</v>
      </c>
      <c r="T242" t="s">
        <v>1729</v>
      </c>
      <c r="U242">
        <v>0</v>
      </c>
      <c r="V242" t="s">
        <v>1730</v>
      </c>
      <c r="W242" t="s">
        <v>1731</v>
      </c>
    </row>
    <row r="243" spans="1:23" customFormat="1" ht="16" x14ac:dyDescent="0.2">
      <c r="A243" t="s">
        <v>1732</v>
      </c>
      <c r="B243" t="s">
        <v>1733</v>
      </c>
      <c r="C243" t="s">
        <v>1734</v>
      </c>
      <c r="D243">
        <v>1451</v>
      </c>
      <c r="E243" t="s">
        <v>992</v>
      </c>
      <c r="F243" t="s">
        <v>798</v>
      </c>
      <c r="G243" t="s">
        <v>799</v>
      </c>
      <c r="H243" t="s">
        <v>798</v>
      </c>
      <c r="I243">
        <v>0</v>
      </c>
      <c r="J243" t="s">
        <v>1735</v>
      </c>
      <c r="K243" t="s">
        <v>1736</v>
      </c>
      <c r="L243" t="s">
        <v>1035</v>
      </c>
      <c r="M243" t="s">
        <v>801</v>
      </c>
      <c r="N243" t="s">
        <v>940</v>
      </c>
      <c r="O243" t="s">
        <v>37</v>
      </c>
      <c r="P243" t="s">
        <v>1737</v>
      </c>
      <c r="Q243" t="s">
        <v>1738</v>
      </c>
      <c r="R243" t="s">
        <v>1739</v>
      </c>
      <c r="S243" t="s">
        <v>884</v>
      </c>
      <c r="T243" t="s">
        <v>1740</v>
      </c>
      <c r="U243">
        <v>0</v>
      </c>
      <c r="V243" t="s">
        <v>1741</v>
      </c>
      <c r="W243" t="s">
        <v>1742</v>
      </c>
    </row>
    <row r="244" spans="1:23" customFormat="1" ht="16" x14ac:dyDescent="0.2">
      <c r="A244" t="s">
        <v>1732</v>
      </c>
      <c r="B244" t="s">
        <v>1733</v>
      </c>
      <c r="C244" t="s">
        <v>1734</v>
      </c>
      <c r="D244">
        <v>1451</v>
      </c>
      <c r="E244" t="s">
        <v>856</v>
      </c>
      <c r="F244" t="s">
        <v>798</v>
      </c>
      <c r="G244" t="s">
        <v>799</v>
      </c>
      <c r="H244" t="s">
        <v>798</v>
      </c>
      <c r="I244">
        <v>0</v>
      </c>
      <c r="J244" t="s">
        <v>1735</v>
      </c>
      <c r="K244" t="s">
        <v>1736</v>
      </c>
      <c r="L244" t="s">
        <v>1035</v>
      </c>
      <c r="M244" t="s">
        <v>801</v>
      </c>
      <c r="N244" t="s">
        <v>940</v>
      </c>
      <c r="O244" t="s">
        <v>37</v>
      </c>
      <c r="P244" t="s">
        <v>1737</v>
      </c>
      <c r="Q244" t="s">
        <v>1738</v>
      </c>
      <c r="R244" t="s">
        <v>1743</v>
      </c>
      <c r="S244" t="s">
        <v>884</v>
      </c>
      <c r="T244" t="s">
        <v>1744</v>
      </c>
      <c r="U244">
        <v>0</v>
      </c>
      <c r="V244" t="s">
        <v>1741</v>
      </c>
      <c r="W244" t="s">
        <v>1742</v>
      </c>
    </row>
    <row r="245" spans="1:23" customFormat="1" ht="16" x14ac:dyDescent="0.2">
      <c r="A245" t="s">
        <v>1732</v>
      </c>
      <c r="B245" t="s">
        <v>1733</v>
      </c>
      <c r="C245" t="s">
        <v>1734</v>
      </c>
      <c r="D245">
        <v>1451</v>
      </c>
      <c r="E245" t="s">
        <v>955</v>
      </c>
      <c r="F245" t="s">
        <v>798</v>
      </c>
      <c r="G245" t="s">
        <v>799</v>
      </c>
      <c r="H245" t="s">
        <v>798</v>
      </c>
      <c r="I245">
        <v>0</v>
      </c>
      <c r="J245" t="s">
        <v>1735</v>
      </c>
      <c r="K245" t="s">
        <v>1736</v>
      </c>
      <c r="L245" t="s">
        <v>1035</v>
      </c>
      <c r="M245" t="s">
        <v>801</v>
      </c>
      <c r="N245" t="s">
        <v>940</v>
      </c>
      <c r="O245" t="s">
        <v>37</v>
      </c>
      <c r="P245" t="s">
        <v>1737</v>
      </c>
      <c r="Q245" t="s">
        <v>1738</v>
      </c>
      <c r="R245" t="s">
        <v>1745</v>
      </c>
      <c r="S245" t="s">
        <v>884</v>
      </c>
      <c r="T245" t="s">
        <v>1746</v>
      </c>
      <c r="U245">
        <v>0</v>
      </c>
      <c r="V245" t="s">
        <v>1741</v>
      </c>
      <c r="W245" t="s">
        <v>1742</v>
      </c>
    </row>
    <row r="246" spans="1:23" customFormat="1" ht="16" x14ac:dyDescent="0.2">
      <c r="A246" t="s">
        <v>1747</v>
      </c>
      <c r="B246" t="s">
        <v>37</v>
      </c>
      <c r="C246" t="s">
        <v>37</v>
      </c>
      <c r="D246">
        <v>1245</v>
      </c>
      <c r="E246" t="s">
        <v>985</v>
      </c>
      <c r="F246" t="s">
        <v>799</v>
      </c>
      <c r="G246" t="s">
        <v>798</v>
      </c>
      <c r="H246" t="s">
        <v>798</v>
      </c>
      <c r="I246">
        <v>0</v>
      </c>
      <c r="J246" t="s">
        <v>1080</v>
      </c>
      <c r="K246" t="s">
        <v>1081</v>
      </c>
      <c r="L246" t="s">
        <v>811</v>
      </c>
      <c r="M246" t="s">
        <v>801</v>
      </c>
      <c r="N246" t="s">
        <v>797</v>
      </c>
      <c r="O246" t="s">
        <v>797</v>
      </c>
      <c r="P246" t="s">
        <v>1748</v>
      </c>
      <c r="Q246" t="s">
        <v>1749</v>
      </c>
      <c r="R246" t="s">
        <v>1750</v>
      </c>
      <c r="S246" t="s">
        <v>44</v>
      </c>
      <c r="T246" t="s">
        <v>1751</v>
      </c>
      <c r="U246">
        <v>1</v>
      </c>
      <c r="V246" t="s">
        <v>1752</v>
      </c>
      <c r="W246" t="s">
        <v>1753</v>
      </c>
    </row>
    <row r="247" spans="1:23" customFormat="1" ht="16" x14ac:dyDescent="0.2">
      <c r="A247" t="s">
        <v>1754</v>
      </c>
      <c r="B247" t="s">
        <v>1755</v>
      </c>
      <c r="C247" t="s">
        <v>1756</v>
      </c>
      <c r="D247">
        <v>2249</v>
      </c>
      <c r="E247" t="s">
        <v>810</v>
      </c>
      <c r="F247" t="s">
        <v>799</v>
      </c>
      <c r="G247" t="s">
        <v>798</v>
      </c>
      <c r="H247" t="s">
        <v>798</v>
      </c>
      <c r="I247">
        <v>0</v>
      </c>
      <c r="J247" t="s">
        <v>797</v>
      </c>
      <c r="K247" t="s">
        <v>797</v>
      </c>
      <c r="L247" t="s">
        <v>37</v>
      </c>
      <c r="M247" t="s">
        <v>843</v>
      </c>
      <c r="N247" t="s">
        <v>797</v>
      </c>
      <c r="O247" t="s">
        <v>797</v>
      </c>
      <c r="P247" t="s">
        <v>1313</v>
      </c>
      <c r="Q247" t="s">
        <v>1314</v>
      </c>
      <c r="R247" t="s">
        <v>37</v>
      </c>
      <c r="S247" t="s">
        <v>814</v>
      </c>
      <c r="T247" t="s">
        <v>1757</v>
      </c>
      <c r="U247">
        <v>0</v>
      </c>
      <c r="V247" t="s">
        <v>1758</v>
      </c>
      <c r="W247" t="s">
        <v>1759</v>
      </c>
    </row>
    <row r="248" spans="1:23" customFormat="1" ht="16" x14ac:dyDescent="0.2">
      <c r="A248" t="s">
        <v>1760</v>
      </c>
      <c r="B248" t="s">
        <v>1755</v>
      </c>
      <c r="C248" t="s">
        <v>1756</v>
      </c>
      <c r="D248">
        <v>1244</v>
      </c>
      <c r="E248" t="s">
        <v>810</v>
      </c>
      <c r="F248" t="s">
        <v>799</v>
      </c>
      <c r="G248" t="s">
        <v>798</v>
      </c>
      <c r="H248" t="s">
        <v>798</v>
      </c>
      <c r="I248">
        <v>0</v>
      </c>
      <c r="J248" t="s">
        <v>1327</v>
      </c>
      <c r="K248" t="s">
        <v>1328</v>
      </c>
      <c r="L248" t="s">
        <v>1117</v>
      </c>
      <c r="M248" t="s">
        <v>801</v>
      </c>
      <c r="N248" t="s">
        <v>797</v>
      </c>
      <c r="O248" t="s">
        <v>797</v>
      </c>
      <c r="P248" t="s">
        <v>1761</v>
      </c>
      <c r="Q248" t="s">
        <v>1762</v>
      </c>
      <c r="R248" t="s">
        <v>1763</v>
      </c>
      <c r="S248" t="s">
        <v>44</v>
      </c>
      <c r="T248" t="s">
        <v>1764</v>
      </c>
      <c r="U248">
        <v>1</v>
      </c>
      <c r="V248" t="s">
        <v>1758</v>
      </c>
      <c r="W248" t="s">
        <v>1759</v>
      </c>
    </row>
    <row r="249" spans="1:23" customFormat="1" ht="16" x14ac:dyDescent="0.2">
      <c r="A249" t="s">
        <v>1765</v>
      </c>
      <c r="B249" t="s">
        <v>1766</v>
      </c>
      <c r="C249" t="s">
        <v>1767</v>
      </c>
      <c r="D249">
        <v>83</v>
      </c>
      <c r="E249" t="s">
        <v>985</v>
      </c>
      <c r="F249" t="s">
        <v>799</v>
      </c>
      <c r="G249" t="s">
        <v>798</v>
      </c>
      <c r="H249" t="s">
        <v>798</v>
      </c>
      <c r="I249">
        <v>0</v>
      </c>
      <c r="J249" t="s">
        <v>797</v>
      </c>
      <c r="K249" t="s">
        <v>797</v>
      </c>
      <c r="L249" t="s">
        <v>37</v>
      </c>
      <c r="M249" t="s">
        <v>843</v>
      </c>
      <c r="N249" t="s">
        <v>797</v>
      </c>
      <c r="O249" t="s">
        <v>797</v>
      </c>
      <c r="P249" t="s">
        <v>1313</v>
      </c>
      <c r="Q249" t="s">
        <v>1314</v>
      </c>
      <c r="R249" t="s">
        <v>37</v>
      </c>
      <c r="S249" t="s">
        <v>814</v>
      </c>
      <c r="T249" t="s">
        <v>1768</v>
      </c>
      <c r="U249">
        <v>0</v>
      </c>
      <c r="V249" t="s">
        <v>1769</v>
      </c>
      <c r="W249" t="s">
        <v>1770</v>
      </c>
    </row>
    <row r="250" spans="1:23" customFormat="1" ht="16" x14ac:dyDescent="0.2">
      <c r="A250" t="s">
        <v>1771</v>
      </c>
      <c r="B250" t="s">
        <v>37</v>
      </c>
      <c r="C250" t="s">
        <v>37</v>
      </c>
      <c r="D250">
        <v>5</v>
      </c>
      <c r="E250" t="s">
        <v>810</v>
      </c>
      <c r="F250" t="s">
        <v>799</v>
      </c>
      <c r="G250" t="s">
        <v>798</v>
      </c>
      <c r="H250" t="s">
        <v>798</v>
      </c>
      <c r="I250">
        <v>0</v>
      </c>
      <c r="J250" t="s">
        <v>1772</v>
      </c>
      <c r="K250" t="s">
        <v>1773</v>
      </c>
      <c r="L250" t="s">
        <v>1117</v>
      </c>
      <c r="M250" t="s">
        <v>801</v>
      </c>
      <c r="N250" t="s">
        <v>931</v>
      </c>
      <c r="O250" t="s">
        <v>813</v>
      </c>
      <c r="P250" t="s">
        <v>1774</v>
      </c>
      <c r="Q250" t="s">
        <v>1775</v>
      </c>
      <c r="R250" t="s">
        <v>1776</v>
      </c>
      <c r="S250" t="s">
        <v>44</v>
      </c>
      <c r="T250" t="s">
        <v>1777</v>
      </c>
      <c r="U250">
        <v>11</v>
      </c>
      <c r="V250" t="s">
        <v>1778</v>
      </c>
      <c r="W250" t="s">
        <v>1779</v>
      </c>
    </row>
    <row r="251" spans="1:23" customFormat="1" ht="16" x14ac:dyDescent="0.2">
      <c r="A251" t="s">
        <v>1780</v>
      </c>
      <c r="B251" t="s">
        <v>37</v>
      </c>
      <c r="C251" t="s">
        <v>37</v>
      </c>
      <c r="D251">
        <v>2250</v>
      </c>
      <c r="E251" t="s">
        <v>810</v>
      </c>
      <c r="F251" t="s">
        <v>799</v>
      </c>
      <c r="G251" t="s">
        <v>798</v>
      </c>
      <c r="H251" t="s">
        <v>798</v>
      </c>
      <c r="I251">
        <v>0</v>
      </c>
      <c r="J251" t="s">
        <v>797</v>
      </c>
      <c r="K251" t="s">
        <v>797</v>
      </c>
      <c r="L251" t="s">
        <v>37</v>
      </c>
      <c r="M251" t="s">
        <v>843</v>
      </c>
      <c r="N251" t="s">
        <v>797</v>
      </c>
      <c r="O251" t="s">
        <v>797</v>
      </c>
      <c r="P251" t="s">
        <v>1313</v>
      </c>
      <c r="Q251" t="s">
        <v>1314</v>
      </c>
      <c r="R251" t="s">
        <v>37</v>
      </c>
      <c r="S251" t="s">
        <v>814</v>
      </c>
      <c r="T251" t="s">
        <v>1781</v>
      </c>
      <c r="U251">
        <v>0</v>
      </c>
      <c r="V251" t="s">
        <v>1782</v>
      </c>
      <c r="W251" t="s">
        <v>1783</v>
      </c>
    </row>
    <row r="252" spans="1:23" customFormat="1" ht="16" x14ac:dyDescent="0.2">
      <c r="A252" t="s">
        <v>1784</v>
      </c>
      <c r="B252" t="s">
        <v>37</v>
      </c>
      <c r="C252" t="s">
        <v>37</v>
      </c>
      <c r="D252">
        <v>1246</v>
      </c>
      <c r="E252" t="s">
        <v>810</v>
      </c>
      <c r="F252" t="s">
        <v>799</v>
      </c>
      <c r="G252" t="s">
        <v>798</v>
      </c>
      <c r="H252" t="s">
        <v>798</v>
      </c>
      <c r="I252">
        <v>0</v>
      </c>
      <c r="J252" t="s">
        <v>1327</v>
      </c>
      <c r="K252" t="s">
        <v>1328</v>
      </c>
      <c r="L252" t="s">
        <v>1117</v>
      </c>
      <c r="M252" t="s">
        <v>801</v>
      </c>
      <c r="N252" t="s">
        <v>797</v>
      </c>
      <c r="O252" t="s">
        <v>797</v>
      </c>
      <c r="P252" t="s">
        <v>1785</v>
      </c>
      <c r="Q252" t="s">
        <v>1786</v>
      </c>
      <c r="R252" t="s">
        <v>1787</v>
      </c>
      <c r="S252" t="s">
        <v>44</v>
      </c>
      <c r="T252" t="s">
        <v>1788</v>
      </c>
      <c r="U252">
        <v>0</v>
      </c>
      <c r="V252" t="s">
        <v>1789</v>
      </c>
      <c r="W252" t="s">
        <v>1790</v>
      </c>
    </row>
    <row r="253" spans="1:23" customFormat="1" ht="16" x14ac:dyDescent="0.2">
      <c r="A253" t="s">
        <v>1791</v>
      </c>
      <c r="B253" t="s">
        <v>37</v>
      </c>
      <c r="C253" t="s">
        <v>37</v>
      </c>
      <c r="D253">
        <v>1247</v>
      </c>
      <c r="E253" t="s">
        <v>810</v>
      </c>
      <c r="F253" t="s">
        <v>798</v>
      </c>
      <c r="G253" t="s">
        <v>799</v>
      </c>
      <c r="H253" t="s">
        <v>798</v>
      </c>
      <c r="I253">
        <v>0</v>
      </c>
      <c r="J253" t="s">
        <v>1792</v>
      </c>
      <c r="K253" t="s">
        <v>1793</v>
      </c>
      <c r="L253" t="s">
        <v>824</v>
      </c>
      <c r="M253" t="s">
        <v>801</v>
      </c>
      <c r="N253" t="s">
        <v>797</v>
      </c>
      <c r="O253" t="s">
        <v>797</v>
      </c>
      <c r="P253" t="s">
        <v>1794</v>
      </c>
      <c r="Q253" t="s">
        <v>1795</v>
      </c>
      <c r="R253" t="s">
        <v>1796</v>
      </c>
      <c r="S253" t="s">
        <v>44</v>
      </c>
      <c r="T253" t="s">
        <v>1797</v>
      </c>
      <c r="U253">
        <v>1</v>
      </c>
      <c r="V253" t="s">
        <v>1798</v>
      </c>
      <c r="W253" t="s">
        <v>1799</v>
      </c>
    </row>
    <row r="254" spans="1:23" customFormat="1" ht="16" x14ac:dyDescent="0.2">
      <c r="A254" t="s">
        <v>1800</v>
      </c>
      <c r="B254" t="s">
        <v>37</v>
      </c>
      <c r="C254" t="s">
        <v>37</v>
      </c>
      <c r="D254">
        <v>1434</v>
      </c>
      <c r="E254" t="s">
        <v>797</v>
      </c>
      <c r="F254" t="s">
        <v>798</v>
      </c>
      <c r="G254" t="s">
        <v>797</v>
      </c>
      <c r="H254" t="s">
        <v>799</v>
      </c>
      <c r="I254">
        <v>7</v>
      </c>
      <c r="J254" t="s">
        <v>800</v>
      </c>
      <c r="K254" t="s">
        <v>797</v>
      </c>
      <c r="L254" t="s">
        <v>37</v>
      </c>
      <c r="M254" t="s">
        <v>801</v>
      </c>
      <c r="N254" t="s">
        <v>797</v>
      </c>
      <c r="O254" t="s">
        <v>797</v>
      </c>
      <c r="P254" t="s">
        <v>802</v>
      </c>
      <c r="Q254" t="s">
        <v>803</v>
      </c>
      <c r="R254" t="s">
        <v>1801</v>
      </c>
      <c r="S254" t="s">
        <v>797</v>
      </c>
      <c r="T254" t="s">
        <v>1802</v>
      </c>
      <c r="U254">
        <v>0</v>
      </c>
      <c r="V254" t="s">
        <v>1803</v>
      </c>
      <c r="W254" t="s">
        <v>1804</v>
      </c>
    </row>
    <row r="255" spans="1:23" customFormat="1" ht="16" x14ac:dyDescent="0.2">
      <c r="A255" t="s">
        <v>1805</v>
      </c>
      <c r="B255" t="s">
        <v>1806</v>
      </c>
      <c r="C255" t="s">
        <v>1807</v>
      </c>
      <c r="D255">
        <v>6</v>
      </c>
      <c r="E255" t="s">
        <v>877</v>
      </c>
      <c r="F255" t="s">
        <v>799</v>
      </c>
      <c r="G255" t="s">
        <v>798</v>
      </c>
      <c r="H255" t="s">
        <v>798</v>
      </c>
      <c r="I255">
        <v>0</v>
      </c>
      <c r="J255" t="s">
        <v>1808</v>
      </c>
      <c r="K255" t="s">
        <v>1809</v>
      </c>
      <c r="L255" t="s">
        <v>824</v>
      </c>
      <c r="M255" t="s">
        <v>801</v>
      </c>
      <c r="N255" t="s">
        <v>931</v>
      </c>
      <c r="O255" t="s">
        <v>813</v>
      </c>
      <c r="P255" t="s">
        <v>1810</v>
      </c>
      <c r="Q255" t="s">
        <v>1811</v>
      </c>
      <c r="R255" t="s">
        <v>1812</v>
      </c>
      <c r="S255" t="s">
        <v>814</v>
      </c>
      <c r="T255" t="s">
        <v>1813</v>
      </c>
      <c r="U255">
        <v>30</v>
      </c>
      <c r="V255" t="s">
        <v>1814</v>
      </c>
      <c r="W255" t="s">
        <v>1815</v>
      </c>
    </row>
    <row r="256" spans="1:23" customFormat="1" ht="16" x14ac:dyDescent="0.2">
      <c r="A256" t="s">
        <v>1816</v>
      </c>
      <c r="B256" t="s">
        <v>1817</v>
      </c>
      <c r="C256" t="s">
        <v>1818</v>
      </c>
      <c r="D256">
        <v>7</v>
      </c>
      <c r="E256" t="s">
        <v>810</v>
      </c>
      <c r="F256" t="s">
        <v>799</v>
      </c>
      <c r="G256" t="s">
        <v>798</v>
      </c>
      <c r="H256" t="s">
        <v>798</v>
      </c>
      <c r="I256">
        <v>0</v>
      </c>
      <c r="J256" t="s">
        <v>1808</v>
      </c>
      <c r="K256" t="s">
        <v>1819</v>
      </c>
      <c r="L256" t="s">
        <v>835</v>
      </c>
      <c r="M256" t="s">
        <v>880</v>
      </c>
      <c r="N256" t="s">
        <v>797</v>
      </c>
      <c r="O256" t="s">
        <v>797</v>
      </c>
      <c r="P256" t="s">
        <v>1820</v>
      </c>
      <c r="Q256" t="s">
        <v>1821</v>
      </c>
      <c r="R256" t="s">
        <v>1822</v>
      </c>
      <c r="S256" t="s">
        <v>44</v>
      </c>
      <c r="T256" t="s">
        <v>1823</v>
      </c>
      <c r="U256">
        <v>2</v>
      </c>
      <c r="V256" t="s">
        <v>1824</v>
      </c>
      <c r="W256" t="s">
        <v>1825</v>
      </c>
    </row>
    <row r="257" spans="1:23" customFormat="1" ht="16" x14ac:dyDescent="0.2">
      <c r="A257" t="s">
        <v>1826</v>
      </c>
      <c r="B257" t="s">
        <v>1827</v>
      </c>
      <c r="C257" t="s">
        <v>1828</v>
      </c>
      <c r="D257">
        <v>1435</v>
      </c>
      <c r="E257" t="s">
        <v>797</v>
      </c>
      <c r="F257" t="s">
        <v>798</v>
      </c>
      <c r="G257" t="s">
        <v>797</v>
      </c>
      <c r="H257" t="s">
        <v>799</v>
      </c>
      <c r="I257">
        <v>7</v>
      </c>
      <c r="J257" t="s">
        <v>800</v>
      </c>
      <c r="K257" t="s">
        <v>797</v>
      </c>
      <c r="L257" t="s">
        <v>37</v>
      </c>
      <c r="M257" t="s">
        <v>801</v>
      </c>
      <c r="N257" t="s">
        <v>797</v>
      </c>
      <c r="O257" t="s">
        <v>797</v>
      </c>
      <c r="P257" t="s">
        <v>802</v>
      </c>
      <c r="Q257" t="s">
        <v>803</v>
      </c>
      <c r="R257" t="s">
        <v>1829</v>
      </c>
      <c r="S257" t="s">
        <v>797</v>
      </c>
      <c r="T257" t="s">
        <v>1830</v>
      </c>
      <c r="U257">
        <v>1</v>
      </c>
      <c r="V257" t="s">
        <v>1831</v>
      </c>
      <c r="W257" t="s">
        <v>1832</v>
      </c>
    </row>
    <row r="258" spans="1:23" customFormat="1" ht="16" x14ac:dyDescent="0.2">
      <c r="A258" t="s">
        <v>1833</v>
      </c>
      <c r="B258" t="s">
        <v>1834</v>
      </c>
      <c r="C258" t="s">
        <v>1835</v>
      </c>
      <c r="D258">
        <v>1248</v>
      </c>
      <c r="E258" t="s">
        <v>985</v>
      </c>
      <c r="F258" t="s">
        <v>799</v>
      </c>
      <c r="G258" t="s">
        <v>798</v>
      </c>
      <c r="H258" t="s">
        <v>798</v>
      </c>
      <c r="I258">
        <v>0</v>
      </c>
      <c r="J258" t="s">
        <v>1220</v>
      </c>
      <c r="K258" t="s">
        <v>1221</v>
      </c>
      <c r="L258" t="s">
        <v>811</v>
      </c>
      <c r="M258" t="s">
        <v>801</v>
      </c>
      <c r="N258" t="s">
        <v>931</v>
      </c>
      <c r="O258" t="s">
        <v>813</v>
      </c>
      <c r="P258" t="s">
        <v>1836</v>
      </c>
      <c r="Q258" t="s">
        <v>1837</v>
      </c>
      <c r="R258" t="s">
        <v>1838</v>
      </c>
      <c r="S258" t="s">
        <v>814</v>
      </c>
      <c r="T258" t="s">
        <v>1839</v>
      </c>
      <c r="U258">
        <v>1</v>
      </c>
      <c r="V258" t="s">
        <v>1840</v>
      </c>
      <c r="W258" t="s">
        <v>1841</v>
      </c>
    </row>
    <row r="259" spans="1:23" customFormat="1" ht="16" x14ac:dyDescent="0.2">
      <c r="A259" t="s">
        <v>1833</v>
      </c>
      <c r="B259" t="s">
        <v>1834</v>
      </c>
      <c r="C259" t="s">
        <v>1835</v>
      </c>
      <c r="D259">
        <v>1248</v>
      </c>
      <c r="E259" t="s">
        <v>1041</v>
      </c>
      <c r="F259" t="s">
        <v>799</v>
      </c>
      <c r="G259" t="s">
        <v>798</v>
      </c>
      <c r="H259" t="s">
        <v>798</v>
      </c>
      <c r="I259">
        <v>0</v>
      </c>
      <c r="J259" t="s">
        <v>1220</v>
      </c>
      <c r="K259" t="s">
        <v>1221</v>
      </c>
      <c r="L259" t="s">
        <v>811</v>
      </c>
      <c r="M259" t="s">
        <v>801</v>
      </c>
      <c r="N259" t="s">
        <v>931</v>
      </c>
      <c r="O259" t="s">
        <v>813</v>
      </c>
      <c r="P259" t="s">
        <v>1836</v>
      </c>
      <c r="Q259" t="s">
        <v>1837</v>
      </c>
      <c r="R259" t="s">
        <v>1842</v>
      </c>
      <c r="S259" t="s">
        <v>814</v>
      </c>
      <c r="T259" t="s">
        <v>1843</v>
      </c>
      <c r="U259">
        <v>1</v>
      </c>
      <c r="V259" t="s">
        <v>1840</v>
      </c>
      <c r="W259" t="s">
        <v>1841</v>
      </c>
    </row>
    <row r="260" spans="1:23" customFormat="1" ht="16" x14ac:dyDescent="0.2">
      <c r="A260" t="s">
        <v>1833</v>
      </c>
      <c r="B260" t="s">
        <v>1834</v>
      </c>
      <c r="C260" t="s">
        <v>1835</v>
      </c>
      <c r="D260">
        <v>1248</v>
      </c>
      <c r="E260" t="s">
        <v>992</v>
      </c>
      <c r="F260" t="s">
        <v>798</v>
      </c>
      <c r="G260" t="s">
        <v>799</v>
      </c>
      <c r="H260" t="s">
        <v>798</v>
      </c>
      <c r="I260">
        <v>0</v>
      </c>
      <c r="J260" t="s">
        <v>797</v>
      </c>
      <c r="K260" t="s">
        <v>797</v>
      </c>
      <c r="L260" t="s">
        <v>811</v>
      </c>
      <c r="M260" t="s">
        <v>836</v>
      </c>
      <c r="N260" t="s">
        <v>797</v>
      </c>
      <c r="O260" t="s">
        <v>797</v>
      </c>
      <c r="P260" t="s">
        <v>797</v>
      </c>
      <c r="Q260" t="s">
        <v>797</v>
      </c>
      <c r="R260" t="s">
        <v>37</v>
      </c>
      <c r="S260" t="s">
        <v>814</v>
      </c>
      <c r="T260" t="s">
        <v>1844</v>
      </c>
      <c r="U260">
        <v>0</v>
      </c>
      <c r="V260" t="s">
        <v>1840</v>
      </c>
      <c r="W260" t="s">
        <v>1841</v>
      </c>
    </row>
    <row r="261" spans="1:23" customFormat="1" ht="16" x14ac:dyDescent="0.2">
      <c r="A261" t="s">
        <v>1833</v>
      </c>
      <c r="B261" t="s">
        <v>1834</v>
      </c>
      <c r="C261" t="s">
        <v>1835</v>
      </c>
      <c r="D261">
        <v>1248</v>
      </c>
      <c r="E261" t="s">
        <v>856</v>
      </c>
      <c r="F261" t="s">
        <v>798</v>
      </c>
      <c r="G261" t="s">
        <v>799</v>
      </c>
      <c r="H261" t="s">
        <v>798</v>
      </c>
      <c r="I261">
        <v>0</v>
      </c>
      <c r="J261" t="s">
        <v>797</v>
      </c>
      <c r="K261" t="s">
        <v>797</v>
      </c>
      <c r="L261" t="s">
        <v>811</v>
      </c>
      <c r="M261" t="s">
        <v>797</v>
      </c>
      <c r="N261" t="s">
        <v>797</v>
      </c>
      <c r="O261" t="s">
        <v>797</v>
      </c>
      <c r="P261" t="s">
        <v>797</v>
      </c>
      <c r="Q261" t="s">
        <v>797</v>
      </c>
      <c r="R261" t="s">
        <v>37</v>
      </c>
      <c r="S261" t="s">
        <v>814</v>
      </c>
      <c r="T261" t="s">
        <v>1845</v>
      </c>
      <c r="U261">
        <v>0</v>
      </c>
      <c r="V261" t="s">
        <v>1840</v>
      </c>
      <c r="W261" t="s">
        <v>1841</v>
      </c>
    </row>
    <row r="262" spans="1:23" customFormat="1" ht="16" x14ac:dyDescent="0.2">
      <c r="A262" t="s">
        <v>1846</v>
      </c>
      <c r="B262" t="s">
        <v>1847</v>
      </c>
      <c r="C262" t="s">
        <v>1848</v>
      </c>
      <c r="D262">
        <v>82</v>
      </c>
      <c r="E262" t="s">
        <v>866</v>
      </c>
      <c r="F262" t="s">
        <v>798</v>
      </c>
      <c r="G262" t="s">
        <v>799</v>
      </c>
      <c r="H262" t="s">
        <v>798</v>
      </c>
      <c r="I262">
        <v>0</v>
      </c>
      <c r="J262" t="s">
        <v>797</v>
      </c>
      <c r="K262" t="s">
        <v>797</v>
      </c>
      <c r="L262" t="s">
        <v>1191</v>
      </c>
      <c r="M262" t="s">
        <v>797</v>
      </c>
      <c r="N262" t="s">
        <v>812</v>
      </c>
      <c r="O262" t="s">
        <v>813</v>
      </c>
      <c r="P262" t="s">
        <v>797</v>
      </c>
      <c r="Q262" t="s">
        <v>797</v>
      </c>
      <c r="R262" t="s">
        <v>37</v>
      </c>
      <c r="S262" t="s">
        <v>814</v>
      </c>
      <c r="T262" t="s">
        <v>1849</v>
      </c>
      <c r="U262">
        <v>0</v>
      </c>
      <c r="V262" t="s">
        <v>1850</v>
      </c>
      <c r="W262" t="s">
        <v>1851</v>
      </c>
    </row>
    <row r="263" spans="1:23" customFormat="1" ht="16" x14ac:dyDescent="0.2">
      <c r="A263" t="s">
        <v>1852</v>
      </c>
      <c r="B263" t="s">
        <v>1853</v>
      </c>
      <c r="C263" t="s">
        <v>1854</v>
      </c>
      <c r="D263">
        <v>8</v>
      </c>
      <c r="E263" t="s">
        <v>877</v>
      </c>
      <c r="F263" t="s">
        <v>799</v>
      </c>
      <c r="G263" t="s">
        <v>798</v>
      </c>
      <c r="H263" t="s">
        <v>798</v>
      </c>
      <c r="I263">
        <v>0</v>
      </c>
      <c r="J263" t="s">
        <v>1855</v>
      </c>
      <c r="K263" t="s">
        <v>1856</v>
      </c>
      <c r="L263" t="s">
        <v>824</v>
      </c>
      <c r="M263" t="s">
        <v>880</v>
      </c>
      <c r="N263" t="s">
        <v>797</v>
      </c>
      <c r="O263" t="s">
        <v>797</v>
      </c>
      <c r="P263" t="s">
        <v>1857</v>
      </c>
      <c r="Q263" t="s">
        <v>1858</v>
      </c>
      <c r="R263" t="s">
        <v>1859</v>
      </c>
      <c r="S263" t="s">
        <v>884</v>
      </c>
      <c r="T263" t="s">
        <v>1860</v>
      </c>
      <c r="U263">
        <v>1</v>
      </c>
      <c r="V263" t="s">
        <v>1861</v>
      </c>
      <c r="W263" t="s">
        <v>1862</v>
      </c>
    </row>
    <row r="264" spans="1:23" customFormat="1" ht="16" x14ac:dyDescent="0.2">
      <c r="A264" t="s">
        <v>1863</v>
      </c>
      <c r="B264" t="s">
        <v>1864</v>
      </c>
      <c r="C264" t="s">
        <v>1865</v>
      </c>
      <c r="D264">
        <v>1249</v>
      </c>
      <c r="E264" t="s">
        <v>1092</v>
      </c>
      <c r="F264" t="s">
        <v>799</v>
      </c>
      <c r="G264" t="s">
        <v>798</v>
      </c>
      <c r="H264" t="s">
        <v>798</v>
      </c>
      <c r="I264">
        <v>0</v>
      </c>
      <c r="J264" t="s">
        <v>1866</v>
      </c>
      <c r="K264" t="s">
        <v>1867</v>
      </c>
      <c r="L264" t="s">
        <v>948</v>
      </c>
      <c r="M264" t="s">
        <v>801</v>
      </c>
      <c r="N264" t="s">
        <v>797</v>
      </c>
      <c r="O264" t="s">
        <v>797</v>
      </c>
      <c r="P264" t="s">
        <v>1868</v>
      </c>
      <c r="Q264" t="s">
        <v>1869</v>
      </c>
      <c r="R264" t="s">
        <v>1870</v>
      </c>
      <c r="S264" t="s">
        <v>44</v>
      </c>
      <c r="T264" t="s">
        <v>1871</v>
      </c>
      <c r="U264">
        <v>0</v>
      </c>
      <c r="V264" t="s">
        <v>1872</v>
      </c>
      <c r="W264" t="s">
        <v>1873</v>
      </c>
    </row>
    <row r="265" spans="1:23" customFormat="1" ht="16" x14ac:dyDescent="0.2">
      <c r="A265" t="s">
        <v>1863</v>
      </c>
      <c r="B265" t="s">
        <v>1864</v>
      </c>
      <c r="C265" t="s">
        <v>1865</v>
      </c>
      <c r="D265">
        <v>1249</v>
      </c>
      <c r="E265" t="s">
        <v>144</v>
      </c>
      <c r="F265" t="s">
        <v>799</v>
      </c>
      <c r="G265" t="s">
        <v>798</v>
      </c>
      <c r="H265" t="s">
        <v>798</v>
      </c>
      <c r="I265">
        <v>0</v>
      </c>
      <c r="J265" t="s">
        <v>1866</v>
      </c>
      <c r="K265" t="s">
        <v>1867</v>
      </c>
      <c r="L265" t="s">
        <v>948</v>
      </c>
      <c r="M265" t="s">
        <v>801</v>
      </c>
      <c r="N265" t="s">
        <v>797</v>
      </c>
      <c r="O265" t="s">
        <v>797</v>
      </c>
      <c r="P265" t="s">
        <v>1868</v>
      </c>
      <c r="Q265" t="s">
        <v>1869</v>
      </c>
      <c r="R265" t="s">
        <v>1874</v>
      </c>
      <c r="S265" t="s">
        <v>44</v>
      </c>
      <c r="T265" t="s">
        <v>1875</v>
      </c>
      <c r="U265">
        <v>0</v>
      </c>
      <c r="V265" t="s">
        <v>1872</v>
      </c>
      <c r="W265" t="s">
        <v>1873</v>
      </c>
    </row>
    <row r="266" spans="1:23" customFormat="1" ht="16" x14ac:dyDescent="0.2">
      <c r="A266" t="s">
        <v>1863</v>
      </c>
      <c r="B266" t="s">
        <v>1864</v>
      </c>
      <c r="C266" t="s">
        <v>1865</v>
      </c>
      <c r="D266">
        <v>1249</v>
      </c>
      <c r="E266" t="s">
        <v>985</v>
      </c>
      <c r="F266" t="s">
        <v>799</v>
      </c>
      <c r="G266" t="s">
        <v>798</v>
      </c>
      <c r="H266" t="s">
        <v>798</v>
      </c>
      <c r="I266">
        <v>0</v>
      </c>
      <c r="J266" t="s">
        <v>1080</v>
      </c>
      <c r="K266" t="s">
        <v>1081</v>
      </c>
      <c r="L266" t="s">
        <v>948</v>
      </c>
      <c r="M266" t="s">
        <v>801</v>
      </c>
      <c r="N266" t="s">
        <v>797</v>
      </c>
      <c r="O266" t="s">
        <v>797</v>
      </c>
      <c r="P266" t="s">
        <v>1876</v>
      </c>
      <c r="Q266" t="s">
        <v>1877</v>
      </c>
      <c r="R266" t="s">
        <v>1878</v>
      </c>
      <c r="S266" t="s">
        <v>44</v>
      </c>
      <c r="T266" t="s">
        <v>1879</v>
      </c>
      <c r="U266">
        <v>0</v>
      </c>
      <c r="V266" t="s">
        <v>1872</v>
      </c>
      <c r="W266" t="s">
        <v>1873</v>
      </c>
    </row>
    <row r="267" spans="1:23" customFormat="1" ht="16" x14ac:dyDescent="0.2">
      <c r="A267" t="s">
        <v>1863</v>
      </c>
      <c r="B267" t="s">
        <v>1864</v>
      </c>
      <c r="C267" t="s">
        <v>1865</v>
      </c>
      <c r="D267">
        <v>1249</v>
      </c>
      <c r="E267" t="s">
        <v>1041</v>
      </c>
      <c r="F267" t="s">
        <v>799</v>
      </c>
      <c r="G267" t="s">
        <v>798</v>
      </c>
      <c r="H267" t="s">
        <v>798</v>
      </c>
      <c r="I267">
        <v>0</v>
      </c>
      <c r="J267" t="s">
        <v>1866</v>
      </c>
      <c r="K267" t="s">
        <v>1867</v>
      </c>
      <c r="L267" t="s">
        <v>948</v>
      </c>
      <c r="M267" t="s">
        <v>801</v>
      </c>
      <c r="N267" t="s">
        <v>797</v>
      </c>
      <c r="O267" t="s">
        <v>797</v>
      </c>
      <c r="P267" t="s">
        <v>1868</v>
      </c>
      <c r="Q267" t="s">
        <v>1869</v>
      </c>
      <c r="R267" t="s">
        <v>1880</v>
      </c>
      <c r="S267" t="s">
        <v>44</v>
      </c>
      <c r="T267" t="s">
        <v>1881</v>
      </c>
      <c r="U267">
        <v>0</v>
      </c>
      <c r="V267" t="s">
        <v>1872</v>
      </c>
      <c r="W267" t="s">
        <v>1873</v>
      </c>
    </row>
    <row r="268" spans="1:23" customFormat="1" ht="16" x14ac:dyDescent="0.2">
      <c r="A268" t="s">
        <v>1863</v>
      </c>
      <c r="B268" t="s">
        <v>1864</v>
      </c>
      <c r="C268" t="s">
        <v>1865</v>
      </c>
      <c r="D268">
        <v>1249</v>
      </c>
      <c r="E268" t="s">
        <v>866</v>
      </c>
      <c r="F268" t="s">
        <v>799</v>
      </c>
      <c r="G268" t="s">
        <v>798</v>
      </c>
      <c r="H268" t="s">
        <v>798</v>
      </c>
      <c r="I268">
        <v>0</v>
      </c>
      <c r="J268" t="s">
        <v>1866</v>
      </c>
      <c r="K268" t="s">
        <v>1867</v>
      </c>
      <c r="L268" t="s">
        <v>948</v>
      </c>
      <c r="M268" t="s">
        <v>801</v>
      </c>
      <c r="N268" t="s">
        <v>797</v>
      </c>
      <c r="O268" t="s">
        <v>797</v>
      </c>
      <c r="P268" t="s">
        <v>1868</v>
      </c>
      <c r="Q268" t="s">
        <v>1869</v>
      </c>
      <c r="R268" t="s">
        <v>1882</v>
      </c>
      <c r="S268" t="s">
        <v>44</v>
      </c>
      <c r="T268" t="s">
        <v>1883</v>
      </c>
      <c r="U268">
        <v>0</v>
      </c>
      <c r="V268" t="s">
        <v>1872</v>
      </c>
      <c r="W268" t="s">
        <v>1873</v>
      </c>
    </row>
    <row r="269" spans="1:23" customFormat="1" ht="16" x14ac:dyDescent="0.2">
      <c r="A269" t="s">
        <v>1863</v>
      </c>
      <c r="B269" t="s">
        <v>1864</v>
      </c>
      <c r="C269" t="s">
        <v>1865</v>
      </c>
      <c r="D269">
        <v>1249</v>
      </c>
      <c r="E269" t="s">
        <v>992</v>
      </c>
      <c r="F269" t="s">
        <v>799</v>
      </c>
      <c r="G269" t="s">
        <v>798</v>
      </c>
      <c r="H269" t="s">
        <v>798</v>
      </c>
      <c r="I269">
        <v>0</v>
      </c>
      <c r="J269" t="s">
        <v>797</v>
      </c>
      <c r="K269" t="s">
        <v>797</v>
      </c>
      <c r="L269" t="s">
        <v>948</v>
      </c>
      <c r="M269" t="s">
        <v>843</v>
      </c>
      <c r="N269" t="s">
        <v>797</v>
      </c>
      <c r="O269" t="s">
        <v>797</v>
      </c>
      <c r="P269" t="s">
        <v>1036</v>
      </c>
      <c r="Q269" t="s">
        <v>1037</v>
      </c>
      <c r="R269" t="s">
        <v>37</v>
      </c>
      <c r="S269" t="s">
        <v>814</v>
      </c>
      <c r="T269" t="s">
        <v>1884</v>
      </c>
      <c r="U269">
        <v>0</v>
      </c>
      <c r="V269" t="s">
        <v>1872</v>
      </c>
      <c r="W269" t="s">
        <v>1873</v>
      </c>
    </row>
    <row r="270" spans="1:23" customFormat="1" ht="16" x14ac:dyDescent="0.2">
      <c r="A270" t="s">
        <v>1863</v>
      </c>
      <c r="B270" t="s">
        <v>1864</v>
      </c>
      <c r="C270" t="s">
        <v>1865</v>
      </c>
      <c r="D270">
        <v>1249</v>
      </c>
      <c r="E270" t="s">
        <v>856</v>
      </c>
      <c r="F270" t="s">
        <v>799</v>
      </c>
      <c r="G270" t="s">
        <v>798</v>
      </c>
      <c r="H270" t="s">
        <v>798</v>
      </c>
      <c r="I270">
        <v>0</v>
      </c>
      <c r="J270" t="s">
        <v>797</v>
      </c>
      <c r="K270" t="s">
        <v>797</v>
      </c>
      <c r="L270" t="s">
        <v>948</v>
      </c>
      <c r="M270" t="s">
        <v>797</v>
      </c>
      <c r="N270" t="s">
        <v>812</v>
      </c>
      <c r="O270" t="s">
        <v>813</v>
      </c>
      <c r="P270" t="s">
        <v>797</v>
      </c>
      <c r="Q270" t="s">
        <v>797</v>
      </c>
      <c r="R270" t="s">
        <v>37</v>
      </c>
      <c r="S270" t="s">
        <v>814</v>
      </c>
      <c r="T270" t="s">
        <v>1885</v>
      </c>
      <c r="U270">
        <v>0</v>
      </c>
      <c r="V270" t="s">
        <v>1872</v>
      </c>
      <c r="W270" t="s">
        <v>1873</v>
      </c>
    </row>
    <row r="271" spans="1:23" customFormat="1" ht="16" x14ac:dyDescent="0.2">
      <c r="A271" t="s">
        <v>1863</v>
      </c>
      <c r="B271" t="s">
        <v>1864</v>
      </c>
      <c r="C271" t="s">
        <v>1865</v>
      </c>
      <c r="D271">
        <v>1249</v>
      </c>
      <c r="E271" t="s">
        <v>955</v>
      </c>
      <c r="F271" t="s">
        <v>799</v>
      </c>
      <c r="G271" t="s">
        <v>798</v>
      </c>
      <c r="H271" t="s">
        <v>798</v>
      </c>
      <c r="I271">
        <v>0</v>
      </c>
      <c r="J271" t="s">
        <v>797</v>
      </c>
      <c r="K271" t="s">
        <v>797</v>
      </c>
      <c r="L271" t="s">
        <v>948</v>
      </c>
      <c r="M271" t="s">
        <v>797</v>
      </c>
      <c r="N271" t="s">
        <v>812</v>
      </c>
      <c r="O271" t="s">
        <v>813</v>
      </c>
      <c r="P271" t="s">
        <v>797</v>
      </c>
      <c r="Q271" t="s">
        <v>797</v>
      </c>
      <c r="R271" t="s">
        <v>37</v>
      </c>
      <c r="S271" t="s">
        <v>814</v>
      </c>
      <c r="T271" t="s">
        <v>1886</v>
      </c>
      <c r="U271">
        <v>0</v>
      </c>
      <c r="V271" t="s">
        <v>1872</v>
      </c>
      <c r="W271" t="s">
        <v>1873</v>
      </c>
    </row>
    <row r="272" spans="1:23" customFormat="1" ht="16" x14ac:dyDescent="0.2">
      <c r="A272" t="s">
        <v>1863</v>
      </c>
      <c r="B272" t="s">
        <v>1864</v>
      </c>
      <c r="C272" t="s">
        <v>1865</v>
      </c>
      <c r="D272">
        <v>1249</v>
      </c>
      <c r="E272" t="s">
        <v>870</v>
      </c>
      <c r="F272" t="s">
        <v>799</v>
      </c>
      <c r="G272" t="s">
        <v>798</v>
      </c>
      <c r="H272" t="s">
        <v>798</v>
      </c>
      <c r="I272">
        <v>0</v>
      </c>
      <c r="J272" t="s">
        <v>1866</v>
      </c>
      <c r="K272" t="s">
        <v>1867</v>
      </c>
      <c r="L272" t="s">
        <v>948</v>
      </c>
      <c r="M272" t="s">
        <v>801</v>
      </c>
      <c r="N272" t="s">
        <v>797</v>
      </c>
      <c r="O272" t="s">
        <v>797</v>
      </c>
      <c r="P272" t="s">
        <v>1868</v>
      </c>
      <c r="Q272" t="s">
        <v>1869</v>
      </c>
      <c r="R272" t="s">
        <v>1887</v>
      </c>
      <c r="S272" t="s">
        <v>44</v>
      </c>
      <c r="T272" t="s">
        <v>1888</v>
      </c>
      <c r="U272">
        <v>0</v>
      </c>
      <c r="V272" t="s">
        <v>1872</v>
      </c>
      <c r="W272" t="s">
        <v>1873</v>
      </c>
    </row>
    <row r="273" spans="1:23" customFormat="1" ht="16" x14ac:dyDescent="0.2">
      <c r="A273" t="s">
        <v>1889</v>
      </c>
      <c r="B273" t="s">
        <v>1890</v>
      </c>
      <c r="C273" t="s">
        <v>1891</v>
      </c>
      <c r="D273">
        <v>1275</v>
      </c>
      <c r="E273" t="s">
        <v>1268</v>
      </c>
      <c r="F273" t="s">
        <v>799</v>
      </c>
      <c r="G273" t="s">
        <v>798</v>
      </c>
      <c r="H273" t="s">
        <v>798</v>
      </c>
      <c r="I273">
        <v>0</v>
      </c>
      <c r="J273" t="s">
        <v>888</v>
      </c>
      <c r="K273" t="s">
        <v>1260</v>
      </c>
      <c r="L273" t="s">
        <v>1892</v>
      </c>
      <c r="M273" t="s">
        <v>801</v>
      </c>
      <c r="N273" t="s">
        <v>797</v>
      </c>
      <c r="O273" t="s">
        <v>797</v>
      </c>
      <c r="P273" t="s">
        <v>1893</v>
      </c>
      <c r="Q273" t="s">
        <v>1894</v>
      </c>
      <c r="R273" t="s">
        <v>1895</v>
      </c>
      <c r="S273" t="s">
        <v>44</v>
      </c>
      <c r="T273" t="s">
        <v>1896</v>
      </c>
      <c r="U273">
        <v>6</v>
      </c>
      <c r="V273" t="s">
        <v>1897</v>
      </c>
      <c r="W273" t="s">
        <v>1898</v>
      </c>
    </row>
    <row r="274" spans="1:23" customFormat="1" ht="16" x14ac:dyDescent="0.2">
      <c r="A274" t="s">
        <v>1899</v>
      </c>
      <c r="B274" t="s">
        <v>1900</v>
      </c>
      <c r="C274" t="s">
        <v>1901</v>
      </c>
      <c r="D274">
        <v>9</v>
      </c>
      <c r="E274" t="s">
        <v>877</v>
      </c>
      <c r="F274" t="s">
        <v>799</v>
      </c>
      <c r="G274" t="s">
        <v>798</v>
      </c>
      <c r="H274" t="s">
        <v>798</v>
      </c>
      <c r="I274">
        <v>0</v>
      </c>
      <c r="J274" t="s">
        <v>1670</v>
      </c>
      <c r="K274" t="s">
        <v>1902</v>
      </c>
      <c r="L274" t="s">
        <v>1191</v>
      </c>
      <c r="M274" t="s">
        <v>801</v>
      </c>
      <c r="N274" t="s">
        <v>931</v>
      </c>
      <c r="O274" t="s">
        <v>813</v>
      </c>
      <c r="P274" t="s">
        <v>1903</v>
      </c>
      <c r="Q274" t="s">
        <v>1904</v>
      </c>
      <c r="R274" t="s">
        <v>1905</v>
      </c>
      <c r="S274" t="s">
        <v>884</v>
      </c>
      <c r="T274" t="s">
        <v>1906</v>
      </c>
      <c r="U274">
        <v>128</v>
      </c>
      <c r="V274" t="s">
        <v>1907</v>
      </c>
      <c r="W274" t="s">
        <v>1908</v>
      </c>
    </row>
    <row r="275" spans="1:23" customFormat="1" ht="16" x14ac:dyDescent="0.2">
      <c r="A275" t="s">
        <v>1909</v>
      </c>
      <c r="B275" t="s">
        <v>1910</v>
      </c>
      <c r="C275" t="s">
        <v>1911</v>
      </c>
      <c r="D275">
        <v>10</v>
      </c>
      <c r="E275" t="s">
        <v>877</v>
      </c>
      <c r="F275" t="s">
        <v>799</v>
      </c>
      <c r="G275" t="s">
        <v>798</v>
      </c>
      <c r="H275" t="s">
        <v>798</v>
      </c>
      <c r="I275">
        <v>0</v>
      </c>
      <c r="J275" t="s">
        <v>1670</v>
      </c>
      <c r="K275" t="s">
        <v>1912</v>
      </c>
      <c r="L275" t="s">
        <v>1191</v>
      </c>
      <c r="M275" t="s">
        <v>880</v>
      </c>
      <c r="N275" t="s">
        <v>797</v>
      </c>
      <c r="O275" t="s">
        <v>797</v>
      </c>
      <c r="P275" t="s">
        <v>1913</v>
      </c>
      <c r="Q275" t="s">
        <v>1914</v>
      </c>
      <c r="R275" t="s">
        <v>1915</v>
      </c>
      <c r="S275" t="s">
        <v>884</v>
      </c>
      <c r="T275" t="s">
        <v>1916</v>
      </c>
      <c r="U275">
        <v>3</v>
      </c>
      <c r="V275" t="s">
        <v>1917</v>
      </c>
      <c r="W275" t="s">
        <v>1918</v>
      </c>
    </row>
    <row r="276" spans="1:23" customFormat="1" ht="16" x14ac:dyDescent="0.2">
      <c r="A276" t="s">
        <v>1919</v>
      </c>
      <c r="B276" t="s">
        <v>1920</v>
      </c>
      <c r="C276" t="s">
        <v>1921</v>
      </c>
      <c r="D276">
        <v>11</v>
      </c>
      <c r="E276" t="s">
        <v>1653</v>
      </c>
      <c r="F276" t="s">
        <v>799</v>
      </c>
      <c r="G276" t="s">
        <v>798</v>
      </c>
      <c r="H276" t="s">
        <v>798</v>
      </c>
      <c r="I276">
        <v>0</v>
      </c>
      <c r="J276" t="s">
        <v>1678</v>
      </c>
      <c r="K276" t="s">
        <v>1922</v>
      </c>
      <c r="L276" t="s">
        <v>1191</v>
      </c>
      <c r="M276" t="s">
        <v>801</v>
      </c>
      <c r="N276" t="s">
        <v>931</v>
      </c>
      <c r="O276" t="s">
        <v>813</v>
      </c>
      <c r="P276" t="s">
        <v>1923</v>
      </c>
      <c r="Q276" t="s">
        <v>1924</v>
      </c>
      <c r="R276" t="s">
        <v>1925</v>
      </c>
      <c r="S276" t="s">
        <v>884</v>
      </c>
      <c r="T276" t="s">
        <v>1926</v>
      </c>
      <c r="U276">
        <v>570</v>
      </c>
      <c r="V276" t="s">
        <v>1927</v>
      </c>
      <c r="W276" t="s">
        <v>1928</v>
      </c>
    </row>
    <row r="277" spans="1:23" customFormat="1" ht="16" x14ac:dyDescent="0.2">
      <c r="A277" t="s">
        <v>1929</v>
      </c>
      <c r="B277" t="s">
        <v>1930</v>
      </c>
      <c r="C277" t="s">
        <v>1931</v>
      </c>
      <c r="D277">
        <v>12</v>
      </c>
      <c r="E277" t="s">
        <v>1653</v>
      </c>
      <c r="F277" t="s">
        <v>799</v>
      </c>
      <c r="G277" t="s">
        <v>798</v>
      </c>
      <c r="H277" t="s">
        <v>798</v>
      </c>
      <c r="I277">
        <v>0</v>
      </c>
      <c r="J277" t="s">
        <v>1660</v>
      </c>
      <c r="K277" t="s">
        <v>1922</v>
      </c>
      <c r="L277" t="s">
        <v>824</v>
      </c>
      <c r="M277" t="s">
        <v>801</v>
      </c>
      <c r="N277" t="s">
        <v>931</v>
      </c>
      <c r="O277" t="s">
        <v>813</v>
      </c>
      <c r="P277" t="s">
        <v>1932</v>
      </c>
      <c r="Q277" t="s">
        <v>1933</v>
      </c>
      <c r="R277" t="s">
        <v>1934</v>
      </c>
      <c r="S277" t="s">
        <v>884</v>
      </c>
      <c r="T277" t="s">
        <v>1935</v>
      </c>
      <c r="U277">
        <v>551</v>
      </c>
      <c r="V277" t="s">
        <v>1936</v>
      </c>
      <c r="W277" t="s">
        <v>1937</v>
      </c>
    </row>
    <row r="278" spans="1:23" customFormat="1" ht="16" x14ac:dyDescent="0.2">
      <c r="A278" t="s">
        <v>1938</v>
      </c>
      <c r="B278" t="s">
        <v>37</v>
      </c>
      <c r="C278" t="s">
        <v>37</v>
      </c>
      <c r="D278">
        <v>1241</v>
      </c>
      <c r="E278" t="s">
        <v>904</v>
      </c>
      <c r="F278" t="s">
        <v>799</v>
      </c>
      <c r="G278" t="s">
        <v>798</v>
      </c>
      <c r="H278" t="s">
        <v>798</v>
      </c>
      <c r="I278">
        <v>0</v>
      </c>
      <c r="J278" t="s">
        <v>797</v>
      </c>
      <c r="K278" t="s">
        <v>797</v>
      </c>
      <c r="L278" t="s">
        <v>1892</v>
      </c>
      <c r="M278" t="s">
        <v>797</v>
      </c>
      <c r="N278" t="s">
        <v>812</v>
      </c>
      <c r="O278" t="s">
        <v>813</v>
      </c>
      <c r="P278" t="s">
        <v>797</v>
      </c>
      <c r="Q278" t="s">
        <v>797</v>
      </c>
      <c r="R278" t="s">
        <v>37</v>
      </c>
      <c r="S278" t="s">
        <v>814</v>
      </c>
      <c r="T278" t="s">
        <v>1939</v>
      </c>
      <c r="U278">
        <v>0</v>
      </c>
      <c r="V278" t="s">
        <v>1940</v>
      </c>
      <c r="W278" t="s">
        <v>1941</v>
      </c>
    </row>
    <row r="279" spans="1:23" customFormat="1" ht="16" x14ac:dyDescent="0.2">
      <c r="A279" t="s">
        <v>1938</v>
      </c>
      <c r="B279" t="s">
        <v>37</v>
      </c>
      <c r="C279" t="s">
        <v>37</v>
      </c>
      <c r="D279">
        <v>1241</v>
      </c>
      <c r="E279" t="s">
        <v>861</v>
      </c>
      <c r="F279" t="s">
        <v>799</v>
      </c>
      <c r="G279" t="s">
        <v>798</v>
      </c>
      <c r="H279" t="s">
        <v>798</v>
      </c>
      <c r="I279">
        <v>0</v>
      </c>
      <c r="J279" t="s">
        <v>797</v>
      </c>
      <c r="K279" t="s">
        <v>797</v>
      </c>
      <c r="L279" t="s">
        <v>1892</v>
      </c>
      <c r="M279" t="s">
        <v>797</v>
      </c>
      <c r="N279" t="s">
        <v>812</v>
      </c>
      <c r="O279" t="s">
        <v>965</v>
      </c>
      <c r="P279" t="s">
        <v>797</v>
      </c>
      <c r="Q279" t="s">
        <v>797</v>
      </c>
      <c r="R279" t="s">
        <v>37</v>
      </c>
      <c r="S279" t="s">
        <v>814</v>
      </c>
      <c r="T279" t="s">
        <v>1942</v>
      </c>
      <c r="U279">
        <v>0</v>
      </c>
      <c r="V279" t="s">
        <v>1940</v>
      </c>
      <c r="W279" t="s">
        <v>1941</v>
      </c>
    </row>
    <row r="280" spans="1:23" customFormat="1" ht="16" x14ac:dyDescent="0.2">
      <c r="A280" t="s">
        <v>1943</v>
      </c>
      <c r="B280" t="s">
        <v>1944</v>
      </c>
      <c r="C280" t="s">
        <v>1945</v>
      </c>
      <c r="D280">
        <v>2245</v>
      </c>
      <c r="E280" t="s">
        <v>904</v>
      </c>
      <c r="F280" t="s">
        <v>799</v>
      </c>
      <c r="G280" t="s">
        <v>798</v>
      </c>
      <c r="H280" t="s">
        <v>798</v>
      </c>
      <c r="I280">
        <v>0</v>
      </c>
      <c r="J280" t="s">
        <v>797</v>
      </c>
      <c r="K280" t="s">
        <v>797</v>
      </c>
      <c r="L280" t="s">
        <v>37</v>
      </c>
      <c r="M280" t="s">
        <v>843</v>
      </c>
      <c r="N280" t="s">
        <v>797</v>
      </c>
      <c r="O280" t="s">
        <v>797</v>
      </c>
      <c r="P280" t="s">
        <v>1313</v>
      </c>
      <c r="Q280" t="s">
        <v>1314</v>
      </c>
      <c r="R280" t="s">
        <v>37</v>
      </c>
      <c r="S280" t="s">
        <v>814</v>
      </c>
      <c r="T280" t="s">
        <v>1946</v>
      </c>
      <c r="U280">
        <v>0</v>
      </c>
      <c r="V280" t="s">
        <v>1947</v>
      </c>
      <c r="W280" t="s">
        <v>1948</v>
      </c>
    </row>
    <row r="281" spans="1:23" customFormat="1" ht="16" x14ac:dyDescent="0.2">
      <c r="A281" t="s">
        <v>1949</v>
      </c>
      <c r="B281" t="s">
        <v>1950</v>
      </c>
      <c r="C281" t="s">
        <v>1951</v>
      </c>
      <c r="D281">
        <v>1252</v>
      </c>
      <c r="E281" t="s">
        <v>1041</v>
      </c>
      <c r="F281" t="s">
        <v>799</v>
      </c>
      <c r="G281" t="s">
        <v>798</v>
      </c>
      <c r="H281" t="s">
        <v>798</v>
      </c>
      <c r="I281">
        <v>0</v>
      </c>
      <c r="J281" t="s">
        <v>1220</v>
      </c>
      <c r="K281" t="s">
        <v>1221</v>
      </c>
      <c r="L281" t="s">
        <v>948</v>
      </c>
      <c r="M281" t="s">
        <v>801</v>
      </c>
      <c r="N281" t="s">
        <v>931</v>
      </c>
      <c r="O281" t="s">
        <v>813</v>
      </c>
      <c r="P281" t="s">
        <v>1952</v>
      </c>
      <c r="Q281" t="s">
        <v>1953</v>
      </c>
      <c r="R281" t="s">
        <v>1954</v>
      </c>
      <c r="S281" t="s">
        <v>814</v>
      </c>
      <c r="T281" t="s">
        <v>1955</v>
      </c>
      <c r="U281">
        <v>2</v>
      </c>
      <c r="V281" t="s">
        <v>1956</v>
      </c>
      <c r="W281" t="s">
        <v>1957</v>
      </c>
    </row>
    <row r="282" spans="1:23" customFormat="1" ht="16" x14ac:dyDescent="0.2">
      <c r="A282" t="s">
        <v>1958</v>
      </c>
      <c r="B282" t="s">
        <v>1959</v>
      </c>
      <c r="C282" t="s">
        <v>1960</v>
      </c>
      <c r="D282">
        <v>1253</v>
      </c>
      <c r="E282" t="s">
        <v>144</v>
      </c>
      <c r="F282" t="s">
        <v>799</v>
      </c>
      <c r="G282" t="s">
        <v>798</v>
      </c>
      <c r="H282" t="s">
        <v>798</v>
      </c>
      <c r="I282">
        <v>0</v>
      </c>
      <c r="J282" t="s">
        <v>797</v>
      </c>
      <c r="K282" t="s">
        <v>797</v>
      </c>
      <c r="L282" t="s">
        <v>1191</v>
      </c>
      <c r="M282" t="s">
        <v>797</v>
      </c>
      <c r="N282" t="s">
        <v>812</v>
      </c>
      <c r="O282" t="s">
        <v>965</v>
      </c>
      <c r="P282" t="s">
        <v>797</v>
      </c>
      <c r="Q282" t="s">
        <v>797</v>
      </c>
      <c r="R282" t="s">
        <v>37</v>
      </c>
      <c r="S282" t="s">
        <v>814</v>
      </c>
      <c r="T282" t="s">
        <v>1961</v>
      </c>
      <c r="U282">
        <v>0</v>
      </c>
      <c r="V282" t="s">
        <v>1962</v>
      </c>
      <c r="W282" t="s">
        <v>1963</v>
      </c>
    </row>
    <row r="283" spans="1:23" customFormat="1" ht="16" x14ac:dyDescent="0.2">
      <c r="A283" t="s">
        <v>1958</v>
      </c>
      <c r="B283" t="s">
        <v>1959</v>
      </c>
      <c r="C283" t="s">
        <v>1960</v>
      </c>
      <c r="D283">
        <v>1253</v>
      </c>
      <c r="E283" t="s">
        <v>904</v>
      </c>
      <c r="F283" t="s">
        <v>799</v>
      </c>
      <c r="G283" t="s">
        <v>798</v>
      </c>
      <c r="H283" t="s">
        <v>798</v>
      </c>
      <c r="I283">
        <v>0</v>
      </c>
      <c r="J283" t="s">
        <v>797</v>
      </c>
      <c r="K283" t="s">
        <v>797</v>
      </c>
      <c r="L283" t="s">
        <v>1191</v>
      </c>
      <c r="M283" t="s">
        <v>797</v>
      </c>
      <c r="N283" t="s">
        <v>812</v>
      </c>
      <c r="O283" t="s">
        <v>965</v>
      </c>
      <c r="P283" t="s">
        <v>797</v>
      </c>
      <c r="Q283" t="s">
        <v>797</v>
      </c>
      <c r="R283" t="s">
        <v>37</v>
      </c>
      <c r="S283" t="s">
        <v>814</v>
      </c>
      <c r="T283" t="s">
        <v>1964</v>
      </c>
      <c r="U283">
        <v>0</v>
      </c>
      <c r="V283" t="s">
        <v>1962</v>
      </c>
      <c r="W283" t="s">
        <v>1963</v>
      </c>
    </row>
    <row r="284" spans="1:23" customFormat="1" ht="16" x14ac:dyDescent="0.2">
      <c r="A284" t="s">
        <v>1958</v>
      </c>
      <c r="B284" t="s">
        <v>1959</v>
      </c>
      <c r="C284" t="s">
        <v>1960</v>
      </c>
      <c r="D284">
        <v>1253</v>
      </c>
      <c r="E284" t="s">
        <v>861</v>
      </c>
      <c r="F284" t="s">
        <v>799</v>
      </c>
      <c r="G284" t="s">
        <v>798</v>
      </c>
      <c r="H284" t="s">
        <v>798</v>
      </c>
      <c r="I284">
        <v>0</v>
      </c>
      <c r="J284" t="s">
        <v>797</v>
      </c>
      <c r="K284" t="s">
        <v>797</v>
      </c>
      <c r="L284" t="s">
        <v>1191</v>
      </c>
      <c r="M284" t="s">
        <v>797</v>
      </c>
      <c r="N284" t="s">
        <v>812</v>
      </c>
      <c r="O284" t="s">
        <v>965</v>
      </c>
      <c r="P284" t="s">
        <v>797</v>
      </c>
      <c r="Q284" t="s">
        <v>797</v>
      </c>
      <c r="R284" t="s">
        <v>37</v>
      </c>
      <c r="S284" t="s">
        <v>814</v>
      </c>
      <c r="T284" t="s">
        <v>1965</v>
      </c>
      <c r="U284">
        <v>0</v>
      </c>
      <c r="V284" t="s">
        <v>1962</v>
      </c>
      <c r="W284" t="s">
        <v>1963</v>
      </c>
    </row>
    <row r="285" spans="1:23" customFormat="1" ht="16" x14ac:dyDescent="0.2">
      <c r="A285" t="s">
        <v>1966</v>
      </c>
      <c r="B285" t="s">
        <v>1967</v>
      </c>
      <c r="C285" t="s">
        <v>1968</v>
      </c>
      <c r="D285">
        <v>1254</v>
      </c>
      <c r="E285" t="s">
        <v>144</v>
      </c>
      <c r="F285" t="s">
        <v>799</v>
      </c>
      <c r="G285" t="s">
        <v>798</v>
      </c>
      <c r="H285" t="s">
        <v>798</v>
      </c>
      <c r="I285">
        <v>0</v>
      </c>
      <c r="J285" t="s">
        <v>797</v>
      </c>
      <c r="K285" t="s">
        <v>797</v>
      </c>
      <c r="L285" t="s">
        <v>948</v>
      </c>
      <c r="M285" t="s">
        <v>797</v>
      </c>
      <c r="N285" t="s">
        <v>812</v>
      </c>
      <c r="O285" t="s">
        <v>952</v>
      </c>
      <c r="P285" t="s">
        <v>797</v>
      </c>
      <c r="Q285" t="s">
        <v>797</v>
      </c>
      <c r="R285" t="s">
        <v>37</v>
      </c>
      <c r="S285" t="s">
        <v>814</v>
      </c>
      <c r="T285" t="s">
        <v>1969</v>
      </c>
      <c r="U285">
        <v>0</v>
      </c>
      <c r="V285" t="s">
        <v>1970</v>
      </c>
      <c r="W285" t="s">
        <v>1971</v>
      </c>
    </row>
    <row r="286" spans="1:23" customFormat="1" ht="16" x14ac:dyDescent="0.2">
      <c r="A286" t="s">
        <v>1966</v>
      </c>
      <c r="B286" t="s">
        <v>1967</v>
      </c>
      <c r="C286" t="s">
        <v>1968</v>
      </c>
      <c r="D286">
        <v>1254</v>
      </c>
      <c r="E286" t="s">
        <v>866</v>
      </c>
      <c r="F286" t="s">
        <v>799</v>
      </c>
      <c r="G286" t="s">
        <v>798</v>
      </c>
      <c r="H286" t="s">
        <v>798</v>
      </c>
      <c r="I286">
        <v>0</v>
      </c>
      <c r="J286" t="s">
        <v>797</v>
      </c>
      <c r="K286" t="s">
        <v>797</v>
      </c>
      <c r="L286" t="s">
        <v>948</v>
      </c>
      <c r="M286" t="s">
        <v>797</v>
      </c>
      <c r="N286" t="s">
        <v>812</v>
      </c>
      <c r="O286" t="s">
        <v>813</v>
      </c>
      <c r="P286" t="s">
        <v>797</v>
      </c>
      <c r="Q286" t="s">
        <v>797</v>
      </c>
      <c r="R286" t="s">
        <v>37</v>
      </c>
      <c r="S286" t="s">
        <v>814</v>
      </c>
      <c r="T286" t="s">
        <v>1972</v>
      </c>
      <c r="U286">
        <v>0</v>
      </c>
      <c r="V286" t="s">
        <v>1970</v>
      </c>
      <c r="W286" t="s">
        <v>1971</v>
      </c>
    </row>
    <row r="287" spans="1:23" customFormat="1" ht="16" x14ac:dyDescent="0.2">
      <c r="A287" t="s">
        <v>1966</v>
      </c>
      <c r="B287" t="s">
        <v>1967</v>
      </c>
      <c r="C287" t="s">
        <v>1968</v>
      </c>
      <c r="D287">
        <v>1254</v>
      </c>
      <c r="E287" t="s">
        <v>856</v>
      </c>
      <c r="F287" t="s">
        <v>799</v>
      </c>
      <c r="G287" t="s">
        <v>798</v>
      </c>
      <c r="H287" t="s">
        <v>798</v>
      </c>
      <c r="I287">
        <v>0</v>
      </c>
      <c r="J287" t="s">
        <v>797</v>
      </c>
      <c r="K287" t="s">
        <v>797</v>
      </c>
      <c r="L287" t="s">
        <v>948</v>
      </c>
      <c r="M287" t="s">
        <v>843</v>
      </c>
      <c r="N287" t="s">
        <v>797</v>
      </c>
      <c r="O287" t="s">
        <v>797</v>
      </c>
      <c r="P287" t="s">
        <v>1048</v>
      </c>
      <c r="Q287" t="s">
        <v>1049</v>
      </c>
      <c r="R287" t="s">
        <v>37</v>
      </c>
      <c r="S287" t="s">
        <v>814</v>
      </c>
      <c r="T287" t="s">
        <v>1973</v>
      </c>
      <c r="U287">
        <v>0</v>
      </c>
      <c r="V287" t="s">
        <v>1970</v>
      </c>
      <c r="W287" t="s">
        <v>1971</v>
      </c>
    </row>
    <row r="288" spans="1:23" customFormat="1" ht="16" x14ac:dyDescent="0.2">
      <c r="A288" t="s">
        <v>1966</v>
      </c>
      <c r="B288" t="s">
        <v>1967</v>
      </c>
      <c r="C288" t="s">
        <v>1968</v>
      </c>
      <c r="D288">
        <v>1254</v>
      </c>
      <c r="E288" t="s">
        <v>904</v>
      </c>
      <c r="F288" t="s">
        <v>799</v>
      </c>
      <c r="G288" t="s">
        <v>798</v>
      </c>
      <c r="H288" t="s">
        <v>798</v>
      </c>
      <c r="I288">
        <v>0</v>
      </c>
      <c r="J288" t="s">
        <v>797</v>
      </c>
      <c r="K288" t="s">
        <v>797</v>
      </c>
      <c r="L288" t="s">
        <v>948</v>
      </c>
      <c r="M288" t="s">
        <v>797</v>
      </c>
      <c r="N288" t="s">
        <v>812</v>
      </c>
      <c r="O288" t="s">
        <v>952</v>
      </c>
      <c r="P288" t="s">
        <v>797</v>
      </c>
      <c r="Q288" t="s">
        <v>797</v>
      </c>
      <c r="R288" t="s">
        <v>37</v>
      </c>
      <c r="S288" t="s">
        <v>814</v>
      </c>
      <c r="T288" t="s">
        <v>1974</v>
      </c>
      <c r="U288">
        <v>0</v>
      </c>
      <c r="V288" t="s">
        <v>1970</v>
      </c>
      <c r="W288" t="s">
        <v>1971</v>
      </c>
    </row>
    <row r="289" spans="1:23" customFormat="1" ht="16" x14ac:dyDescent="0.2">
      <c r="A289" t="s">
        <v>1966</v>
      </c>
      <c r="B289" t="s">
        <v>1967</v>
      </c>
      <c r="C289" t="s">
        <v>1968</v>
      </c>
      <c r="D289">
        <v>1254</v>
      </c>
      <c r="E289" t="s">
        <v>861</v>
      </c>
      <c r="F289" t="s">
        <v>799</v>
      </c>
      <c r="G289" t="s">
        <v>798</v>
      </c>
      <c r="H289" t="s">
        <v>798</v>
      </c>
      <c r="I289">
        <v>0</v>
      </c>
      <c r="J289" t="s">
        <v>797</v>
      </c>
      <c r="K289" t="s">
        <v>797</v>
      </c>
      <c r="L289" t="s">
        <v>948</v>
      </c>
      <c r="M289" t="s">
        <v>797</v>
      </c>
      <c r="N289" t="s">
        <v>812</v>
      </c>
      <c r="O289" t="s">
        <v>952</v>
      </c>
      <c r="P289" t="s">
        <v>797</v>
      </c>
      <c r="Q289" t="s">
        <v>797</v>
      </c>
      <c r="R289" t="s">
        <v>37</v>
      </c>
      <c r="S289" t="s">
        <v>814</v>
      </c>
      <c r="T289" t="s">
        <v>1975</v>
      </c>
      <c r="U289">
        <v>0</v>
      </c>
      <c r="V289" t="s">
        <v>1970</v>
      </c>
      <c r="W289" t="s">
        <v>1971</v>
      </c>
    </row>
    <row r="290" spans="1:23" customFormat="1" ht="16" x14ac:dyDescent="0.2">
      <c r="A290" t="s">
        <v>1966</v>
      </c>
      <c r="B290" t="s">
        <v>1967</v>
      </c>
      <c r="C290" t="s">
        <v>1968</v>
      </c>
      <c r="D290">
        <v>1254</v>
      </c>
      <c r="E290" t="s">
        <v>1605</v>
      </c>
      <c r="F290" t="s">
        <v>799</v>
      </c>
      <c r="G290" t="s">
        <v>798</v>
      </c>
      <c r="H290" t="s">
        <v>798</v>
      </c>
      <c r="I290">
        <v>0</v>
      </c>
      <c r="J290" t="s">
        <v>797</v>
      </c>
      <c r="K290" t="s">
        <v>797</v>
      </c>
      <c r="L290" t="s">
        <v>948</v>
      </c>
      <c r="M290" t="s">
        <v>797</v>
      </c>
      <c r="N290" t="s">
        <v>812</v>
      </c>
      <c r="O290" t="s">
        <v>813</v>
      </c>
      <c r="P290" t="s">
        <v>797</v>
      </c>
      <c r="Q290" t="s">
        <v>797</v>
      </c>
      <c r="R290" t="s">
        <v>37</v>
      </c>
      <c r="S290" t="s">
        <v>814</v>
      </c>
      <c r="T290" t="s">
        <v>1976</v>
      </c>
      <c r="U290">
        <v>0</v>
      </c>
      <c r="V290" t="s">
        <v>1970</v>
      </c>
      <c r="W290" t="s">
        <v>1971</v>
      </c>
    </row>
    <row r="291" spans="1:23" customFormat="1" ht="16" x14ac:dyDescent="0.2">
      <c r="A291" t="s">
        <v>1977</v>
      </c>
      <c r="B291" t="s">
        <v>1978</v>
      </c>
      <c r="C291" t="s">
        <v>1979</v>
      </c>
      <c r="D291">
        <v>1255</v>
      </c>
      <c r="E291" t="s">
        <v>144</v>
      </c>
      <c r="F291" t="s">
        <v>799</v>
      </c>
      <c r="G291" t="s">
        <v>798</v>
      </c>
      <c r="H291" t="s">
        <v>798</v>
      </c>
      <c r="I291">
        <v>0</v>
      </c>
      <c r="J291" t="s">
        <v>1980</v>
      </c>
      <c r="K291" t="s">
        <v>1981</v>
      </c>
      <c r="L291" t="s">
        <v>835</v>
      </c>
      <c r="M291" t="s">
        <v>801</v>
      </c>
      <c r="N291" t="s">
        <v>797</v>
      </c>
      <c r="O291" t="s">
        <v>797</v>
      </c>
      <c r="P291" t="s">
        <v>1982</v>
      </c>
      <c r="Q291" t="s">
        <v>1983</v>
      </c>
      <c r="R291" t="s">
        <v>1984</v>
      </c>
      <c r="S291" t="s">
        <v>44</v>
      </c>
      <c r="T291" t="s">
        <v>1985</v>
      </c>
      <c r="U291">
        <v>16</v>
      </c>
      <c r="V291" t="s">
        <v>1986</v>
      </c>
      <c r="W291" t="s">
        <v>1987</v>
      </c>
    </row>
    <row r="292" spans="1:23" customFormat="1" ht="16" x14ac:dyDescent="0.2">
      <c r="A292" t="s">
        <v>1977</v>
      </c>
      <c r="B292" t="s">
        <v>1978</v>
      </c>
      <c r="C292" t="s">
        <v>1979</v>
      </c>
      <c r="D292">
        <v>1255</v>
      </c>
      <c r="E292" t="s">
        <v>985</v>
      </c>
      <c r="F292" t="s">
        <v>799</v>
      </c>
      <c r="G292" t="s">
        <v>798</v>
      </c>
      <c r="H292" t="s">
        <v>798</v>
      </c>
      <c r="I292">
        <v>0</v>
      </c>
      <c r="J292" t="s">
        <v>1980</v>
      </c>
      <c r="K292" t="s">
        <v>1981</v>
      </c>
      <c r="L292" t="s">
        <v>835</v>
      </c>
      <c r="M292" t="s">
        <v>801</v>
      </c>
      <c r="N292" t="s">
        <v>797</v>
      </c>
      <c r="O292" t="s">
        <v>797</v>
      </c>
      <c r="P292" t="s">
        <v>1982</v>
      </c>
      <c r="Q292" t="s">
        <v>1983</v>
      </c>
      <c r="R292" t="s">
        <v>1988</v>
      </c>
      <c r="S292" t="s">
        <v>44</v>
      </c>
      <c r="T292" t="s">
        <v>1989</v>
      </c>
      <c r="U292">
        <v>39</v>
      </c>
      <c r="V292" t="s">
        <v>1986</v>
      </c>
      <c r="W292" t="s">
        <v>1987</v>
      </c>
    </row>
    <row r="293" spans="1:23" customFormat="1" ht="16" x14ac:dyDescent="0.2">
      <c r="A293" t="s">
        <v>1990</v>
      </c>
      <c r="B293" t="s">
        <v>1991</v>
      </c>
      <c r="C293" t="s">
        <v>1992</v>
      </c>
      <c r="D293">
        <v>1257</v>
      </c>
      <c r="E293" t="s">
        <v>144</v>
      </c>
      <c r="F293" t="s">
        <v>799</v>
      </c>
      <c r="G293" t="s">
        <v>798</v>
      </c>
      <c r="H293" t="s">
        <v>798</v>
      </c>
      <c r="I293">
        <v>0</v>
      </c>
      <c r="J293" t="s">
        <v>1980</v>
      </c>
      <c r="K293" t="s">
        <v>1981</v>
      </c>
      <c r="L293" t="s">
        <v>835</v>
      </c>
      <c r="M293" t="s">
        <v>801</v>
      </c>
      <c r="N293" t="s">
        <v>797</v>
      </c>
      <c r="O293" t="s">
        <v>797</v>
      </c>
      <c r="P293" t="s">
        <v>1993</v>
      </c>
      <c r="Q293" t="s">
        <v>1994</v>
      </c>
      <c r="R293" t="s">
        <v>1995</v>
      </c>
      <c r="S293" t="s">
        <v>44</v>
      </c>
      <c r="T293" t="s">
        <v>1996</v>
      </c>
      <c r="U293">
        <v>1</v>
      </c>
      <c r="V293" t="s">
        <v>1997</v>
      </c>
      <c r="W293" t="s">
        <v>1998</v>
      </c>
    </row>
    <row r="294" spans="1:23" customFormat="1" ht="16" x14ac:dyDescent="0.2">
      <c r="A294" t="s">
        <v>1990</v>
      </c>
      <c r="B294" t="s">
        <v>1991</v>
      </c>
      <c r="C294" t="s">
        <v>1992</v>
      </c>
      <c r="D294">
        <v>1257</v>
      </c>
      <c r="E294" t="s">
        <v>985</v>
      </c>
      <c r="F294" t="s">
        <v>799</v>
      </c>
      <c r="G294" t="s">
        <v>798</v>
      </c>
      <c r="H294" t="s">
        <v>798</v>
      </c>
      <c r="I294">
        <v>0</v>
      </c>
      <c r="J294" t="s">
        <v>1980</v>
      </c>
      <c r="K294" t="s">
        <v>1981</v>
      </c>
      <c r="L294" t="s">
        <v>835</v>
      </c>
      <c r="M294" t="s">
        <v>801</v>
      </c>
      <c r="N294" t="s">
        <v>797</v>
      </c>
      <c r="O294" t="s">
        <v>797</v>
      </c>
      <c r="P294" t="s">
        <v>1993</v>
      </c>
      <c r="Q294" t="s">
        <v>1994</v>
      </c>
      <c r="R294" t="s">
        <v>1999</v>
      </c>
      <c r="S294" t="s">
        <v>44</v>
      </c>
      <c r="T294" t="s">
        <v>2000</v>
      </c>
      <c r="U294">
        <v>1</v>
      </c>
      <c r="V294" t="s">
        <v>1997</v>
      </c>
      <c r="W294" t="s">
        <v>1998</v>
      </c>
    </row>
    <row r="295" spans="1:23" customFormat="1" ht="16" x14ac:dyDescent="0.2">
      <c r="A295" t="s">
        <v>2001</v>
      </c>
      <c r="B295" t="s">
        <v>2002</v>
      </c>
      <c r="C295" t="s">
        <v>2003</v>
      </c>
      <c r="D295">
        <v>1258</v>
      </c>
      <c r="E295" t="s">
        <v>144</v>
      </c>
      <c r="F295" t="s">
        <v>799</v>
      </c>
      <c r="G295" t="s">
        <v>798</v>
      </c>
      <c r="H295" t="s">
        <v>798</v>
      </c>
      <c r="I295">
        <v>0</v>
      </c>
      <c r="J295" t="s">
        <v>1980</v>
      </c>
      <c r="K295" t="s">
        <v>1981</v>
      </c>
      <c r="L295" t="s">
        <v>835</v>
      </c>
      <c r="M295" t="s">
        <v>801</v>
      </c>
      <c r="N295" t="s">
        <v>797</v>
      </c>
      <c r="O295" t="s">
        <v>797</v>
      </c>
      <c r="P295" t="s">
        <v>2004</v>
      </c>
      <c r="Q295" t="s">
        <v>2005</v>
      </c>
      <c r="R295" t="s">
        <v>2006</v>
      </c>
      <c r="S295" t="s">
        <v>44</v>
      </c>
      <c r="T295" t="s">
        <v>2007</v>
      </c>
      <c r="U295">
        <v>0</v>
      </c>
      <c r="V295" t="s">
        <v>2008</v>
      </c>
      <c r="W295" t="s">
        <v>2009</v>
      </c>
    </row>
    <row r="296" spans="1:23" customFormat="1" ht="16" x14ac:dyDescent="0.2">
      <c r="A296" t="s">
        <v>2001</v>
      </c>
      <c r="B296" t="s">
        <v>2002</v>
      </c>
      <c r="C296" t="s">
        <v>2003</v>
      </c>
      <c r="D296">
        <v>1258</v>
      </c>
      <c r="E296" t="s">
        <v>985</v>
      </c>
      <c r="F296" t="s">
        <v>799</v>
      </c>
      <c r="G296" t="s">
        <v>798</v>
      </c>
      <c r="H296" t="s">
        <v>798</v>
      </c>
      <c r="I296">
        <v>0</v>
      </c>
      <c r="J296" t="s">
        <v>1980</v>
      </c>
      <c r="K296" t="s">
        <v>1981</v>
      </c>
      <c r="L296" t="s">
        <v>835</v>
      </c>
      <c r="M296" t="s">
        <v>801</v>
      </c>
      <c r="N296" t="s">
        <v>797</v>
      </c>
      <c r="O296" t="s">
        <v>797</v>
      </c>
      <c r="P296" t="s">
        <v>2004</v>
      </c>
      <c r="Q296" t="s">
        <v>2005</v>
      </c>
      <c r="R296" t="s">
        <v>2010</v>
      </c>
      <c r="S296" t="s">
        <v>44</v>
      </c>
      <c r="T296" t="s">
        <v>2011</v>
      </c>
      <c r="U296">
        <v>0</v>
      </c>
      <c r="V296" t="s">
        <v>2008</v>
      </c>
      <c r="W296" t="s">
        <v>2009</v>
      </c>
    </row>
    <row r="297" spans="1:23" customFormat="1" ht="16" x14ac:dyDescent="0.2">
      <c r="A297" t="s">
        <v>2012</v>
      </c>
      <c r="B297" t="s">
        <v>2013</v>
      </c>
      <c r="C297" t="s">
        <v>2014</v>
      </c>
      <c r="D297">
        <v>1259</v>
      </c>
      <c r="E297" t="s">
        <v>144</v>
      </c>
      <c r="F297" t="s">
        <v>799</v>
      </c>
      <c r="G297" t="s">
        <v>798</v>
      </c>
      <c r="H297" t="s">
        <v>798</v>
      </c>
      <c r="I297">
        <v>0</v>
      </c>
      <c r="J297" t="s">
        <v>1980</v>
      </c>
      <c r="K297" t="s">
        <v>1981</v>
      </c>
      <c r="L297" t="s">
        <v>835</v>
      </c>
      <c r="M297" t="s">
        <v>801</v>
      </c>
      <c r="N297" t="s">
        <v>797</v>
      </c>
      <c r="O297" t="s">
        <v>797</v>
      </c>
      <c r="P297" t="s">
        <v>2015</v>
      </c>
      <c r="Q297" t="s">
        <v>2016</v>
      </c>
      <c r="R297" t="s">
        <v>2017</v>
      </c>
      <c r="S297" t="s">
        <v>44</v>
      </c>
      <c r="T297" t="s">
        <v>2018</v>
      </c>
      <c r="U297">
        <v>4</v>
      </c>
      <c r="V297" t="s">
        <v>2019</v>
      </c>
      <c r="W297" t="s">
        <v>2020</v>
      </c>
    </row>
    <row r="298" spans="1:23" customFormat="1" ht="16" x14ac:dyDescent="0.2">
      <c r="A298" t="s">
        <v>2012</v>
      </c>
      <c r="B298" t="s">
        <v>2013</v>
      </c>
      <c r="C298" t="s">
        <v>2014</v>
      </c>
      <c r="D298">
        <v>1259</v>
      </c>
      <c r="E298" t="s">
        <v>985</v>
      </c>
      <c r="F298" t="s">
        <v>799</v>
      </c>
      <c r="G298" t="s">
        <v>798</v>
      </c>
      <c r="H298" t="s">
        <v>798</v>
      </c>
      <c r="I298">
        <v>0</v>
      </c>
      <c r="J298" t="s">
        <v>1980</v>
      </c>
      <c r="K298" t="s">
        <v>1981</v>
      </c>
      <c r="L298" t="s">
        <v>835</v>
      </c>
      <c r="M298" t="s">
        <v>801</v>
      </c>
      <c r="N298" t="s">
        <v>797</v>
      </c>
      <c r="O298" t="s">
        <v>797</v>
      </c>
      <c r="P298" t="s">
        <v>2015</v>
      </c>
      <c r="Q298" t="s">
        <v>2016</v>
      </c>
      <c r="R298" t="s">
        <v>2021</v>
      </c>
      <c r="S298" t="s">
        <v>44</v>
      </c>
      <c r="T298" t="s">
        <v>2022</v>
      </c>
      <c r="U298">
        <v>4</v>
      </c>
      <c r="V298" t="s">
        <v>2019</v>
      </c>
      <c r="W298" t="s">
        <v>2020</v>
      </c>
    </row>
    <row r="299" spans="1:23" customFormat="1" ht="16" x14ac:dyDescent="0.2">
      <c r="A299" t="s">
        <v>2023</v>
      </c>
      <c r="B299" t="s">
        <v>2024</v>
      </c>
      <c r="C299" t="s">
        <v>2025</v>
      </c>
      <c r="D299">
        <v>2344</v>
      </c>
      <c r="E299" t="s">
        <v>821</v>
      </c>
      <c r="F299" t="s">
        <v>799</v>
      </c>
      <c r="G299" t="s">
        <v>798</v>
      </c>
      <c r="H299" t="s">
        <v>798</v>
      </c>
      <c r="I299">
        <v>0</v>
      </c>
      <c r="J299" t="s">
        <v>797</v>
      </c>
      <c r="K299" t="s">
        <v>797</v>
      </c>
      <c r="L299" t="s">
        <v>37</v>
      </c>
      <c r="M299" t="s">
        <v>843</v>
      </c>
      <c r="N299" t="s">
        <v>797</v>
      </c>
      <c r="O299" t="s">
        <v>797</v>
      </c>
      <c r="P299" t="s">
        <v>1048</v>
      </c>
      <c r="Q299" t="s">
        <v>1049</v>
      </c>
      <c r="R299" t="s">
        <v>37</v>
      </c>
      <c r="S299" t="s">
        <v>814</v>
      </c>
      <c r="T299" t="s">
        <v>2026</v>
      </c>
      <c r="U299">
        <v>0</v>
      </c>
      <c r="V299" t="s">
        <v>2027</v>
      </c>
      <c r="W299" t="s">
        <v>2028</v>
      </c>
    </row>
    <row r="300" spans="1:23" customFormat="1" ht="16" x14ac:dyDescent="0.2">
      <c r="A300" t="s">
        <v>2029</v>
      </c>
      <c r="B300" t="s">
        <v>37</v>
      </c>
      <c r="C300" t="s">
        <v>2030</v>
      </c>
      <c r="D300">
        <v>2346</v>
      </c>
      <c r="E300" t="s">
        <v>821</v>
      </c>
      <c r="F300" t="s">
        <v>799</v>
      </c>
      <c r="G300" t="s">
        <v>798</v>
      </c>
      <c r="H300" t="s">
        <v>798</v>
      </c>
      <c r="I300">
        <v>0</v>
      </c>
      <c r="J300" t="s">
        <v>797</v>
      </c>
      <c r="K300" t="s">
        <v>797</v>
      </c>
      <c r="L300" t="s">
        <v>37</v>
      </c>
      <c r="M300" t="s">
        <v>843</v>
      </c>
      <c r="N300" t="s">
        <v>797</v>
      </c>
      <c r="O300" t="s">
        <v>797</v>
      </c>
      <c r="P300" t="s">
        <v>1048</v>
      </c>
      <c r="Q300" t="s">
        <v>1049</v>
      </c>
      <c r="R300" t="s">
        <v>37</v>
      </c>
      <c r="S300" t="s">
        <v>814</v>
      </c>
      <c r="T300" t="s">
        <v>2031</v>
      </c>
      <c r="U300">
        <v>0</v>
      </c>
      <c r="V300" t="s">
        <v>2032</v>
      </c>
      <c r="W300" t="s">
        <v>2033</v>
      </c>
    </row>
    <row r="301" spans="1:23" customFormat="1" ht="16" x14ac:dyDescent="0.2">
      <c r="A301" t="s">
        <v>2034</v>
      </c>
      <c r="B301" t="s">
        <v>2035</v>
      </c>
      <c r="C301" t="s">
        <v>2036</v>
      </c>
      <c r="D301">
        <v>1260</v>
      </c>
      <c r="E301" t="s">
        <v>992</v>
      </c>
      <c r="F301" t="s">
        <v>799</v>
      </c>
      <c r="G301" t="s">
        <v>798</v>
      </c>
      <c r="H301" t="s">
        <v>798</v>
      </c>
      <c r="I301">
        <v>0</v>
      </c>
      <c r="J301" t="s">
        <v>2037</v>
      </c>
      <c r="K301" t="s">
        <v>1597</v>
      </c>
      <c r="L301" t="s">
        <v>811</v>
      </c>
      <c r="M301" t="s">
        <v>801</v>
      </c>
      <c r="N301" t="s">
        <v>797</v>
      </c>
      <c r="O301" t="s">
        <v>797</v>
      </c>
      <c r="P301" t="s">
        <v>2038</v>
      </c>
      <c r="Q301" t="s">
        <v>2039</v>
      </c>
      <c r="R301" t="s">
        <v>2040</v>
      </c>
      <c r="S301" t="s">
        <v>884</v>
      </c>
      <c r="T301" t="s">
        <v>2041</v>
      </c>
      <c r="U301">
        <v>0</v>
      </c>
      <c r="V301" t="s">
        <v>2042</v>
      </c>
      <c r="W301" t="s">
        <v>2043</v>
      </c>
    </row>
    <row r="302" spans="1:23" customFormat="1" ht="16" x14ac:dyDescent="0.2">
      <c r="A302" t="s">
        <v>2034</v>
      </c>
      <c r="B302" t="s">
        <v>2035</v>
      </c>
      <c r="C302" t="s">
        <v>2036</v>
      </c>
      <c r="D302">
        <v>1260</v>
      </c>
      <c r="E302" t="s">
        <v>856</v>
      </c>
      <c r="F302" t="s">
        <v>799</v>
      </c>
      <c r="G302" t="s">
        <v>798</v>
      </c>
      <c r="H302" t="s">
        <v>798</v>
      </c>
      <c r="I302">
        <v>0</v>
      </c>
      <c r="J302" t="s">
        <v>797</v>
      </c>
      <c r="K302" t="s">
        <v>797</v>
      </c>
      <c r="L302" t="s">
        <v>811</v>
      </c>
      <c r="M302" t="s">
        <v>911</v>
      </c>
      <c r="N302" t="s">
        <v>797</v>
      </c>
      <c r="O302" t="s">
        <v>797</v>
      </c>
      <c r="P302" t="s">
        <v>2044</v>
      </c>
      <c r="Q302" t="s">
        <v>2045</v>
      </c>
      <c r="R302" t="s">
        <v>37</v>
      </c>
      <c r="S302" t="s">
        <v>884</v>
      </c>
      <c r="T302" t="s">
        <v>2046</v>
      </c>
      <c r="U302">
        <v>0</v>
      </c>
      <c r="V302" t="s">
        <v>2042</v>
      </c>
      <c r="W302" t="s">
        <v>2043</v>
      </c>
    </row>
    <row r="303" spans="1:23" customFormat="1" ht="16" x14ac:dyDescent="0.2">
      <c r="A303" t="s">
        <v>2034</v>
      </c>
      <c r="B303" t="s">
        <v>2035</v>
      </c>
      <c r="C303" t="s">
        <v>2036</v>
      </c>
      <c r="D303">
        <v>1260</v>
      </c>
      <c r="E303" t="s">
        <v>955</v>
      </c>
      <c r="F303" t="s">
        <v>799</v>
      </c>
      <c r="G303" t="s">
        <v>798</v>
      </c>
      <c r="H303" t="s">
        <v>798</v>
      </c>
      <c r="I303">
        <v>0</v>
      </c>
      <c r="J303" t="s">
        <v>2037</v>
      </c>
      <c r="K303" t="s">
        <v>1597</v>
      </c>
      <c r="L303" t="s">
        <v>811</v>
      </c>
      <c r="M303" t="s">
        <v>801</v>
      </c>
      <c r="N303" t="s">
        <v>797</v>
      </c>
      <c r="O303" t="s">
        <v>797</v>
      </c>
      <c r="P303" t="s">
        <v>2038</v>
      </c>
      <c r="Q303" t="s">
        <v>2039</v>
      </c>
      <c r="R303" t="s">
        <v>2047</v>
      </c>
      <c r="S303" t="s">
        <v>884</v>
      </c>
      <c r="T303" t="s">
        <v>2048</v>
      </c>
      <c r="U303">
        <v>0</v>
      </c>
      <c r="V303" t="s">
        <v>2042</v>
      </c>
      <c r="W303" t="s">
        <v>2043</v>
      </c>
    </row>
    <row r="304" spans="1:23" customFormat="1" ht="16" x14ac:dyDescent="0.2">
      <c r="A304" t="s">
        <v>2049</v>
      </c>
      <c r="B304" t="s">
        <v>2050</v>
      </c>
      <c r="C304" t="s">
        <v>2051</v>
      </c>
      <c r="D304">
        <v>13</v>
      </c>
      <c r="E304" t="s">
        <v>1653</v>
      </c>
      <c r="F304" t="s">
        <v>799</v>
      </c>
      <c r="G304" t="s">
        <v>798</v>
      </c>
      <c r="H304" t="s">
        <v>798</v>
      </c>
      <c r="I304">
        <v>0</v>
      </c>
      <c r="J304" t="s">
        <v>2052</v>
      </c>
      <c r="K304" t="s">
        <v>2053</v>
      </c>
      <c r="L304" t="s">
        <v>824</v>
      </c>
      <c r="M304" t="s">
        <v>880</v>
      </c>
      <c r="N304" t="s">
        <v>797</v>
      </c>
      <c r="O304" t="s">
        <v>797</v>
      </c>
      <c r="P304" t="s">
        <v>2054</v>
      </c>
      <c r="Q304" t="s">
        <v>2055</v>
      </c>
      <c r="R304" t="s">
        <v>2056</v>
      </c>
      <c r="S304" t="s">
        <v>814</v>
      </c>
      <c r="T304" t="s">
        <v>2057</v>
      </c>
      <c r="U304">
        <v>3</v>
      </c>
      <c r="V304" t="s">
        <v>2058</v>
      </c>
      <c r="W304" t="s">
        <v>2059</v>
      </c>
    </row>
    <row r="305" spans="1:23" customFormat="1" ht="16" x14ac:dyDescent="0.2">
      <c r="A305" t="s">
        <v>2049</v>
      </c>
      <c r="B305" t="s">
        <v>2050</v>
      </c>
      <c r="C305" t="s">
        <v>2051</v>
      </c>
      <c r="D305">
        <v>13</v>
      </c>
      <c r="E305" t="s">
        <v>2060</v>
      </c>
      <c r="F305" t="s">
        <v>798</v>
      </c>
      <c r="G305" t="s">
        <v>799</v>
      </c>
      <c r="H305" t="s">
        <v>798</v>
      </c>
      <c r="I305">
        <v>0</v>
      </c>
      <c r="J305" t="s">
        <v>928</v>
      </c>
      <c r="K305" t="s">
        <v>929</v>
      </c>
      <c r="L305" t="s">
        <v>1191</v>
      </c>
      <c r="M305" t="s">
        <v>801</v>
      </c>
      <c r="N305" t="s">
        <v>797</v>
      </c>
      <c r="O305" t="s">
        <v>797</v>
      </c>
      <c r="P305" t="s">
        <v>2061</v>
      </c>
      <c r="Q305" t="s">
        <v>2062</v>
      </c>
      <c r="R305" t="s">
        <v>2063</v>
      </c>
      <c r="S305" t="s">
        <v>44</v>
      </c>
      <c r="T305" t="s">
        <v>2064</v>
      </c>
      <c r="U305">
        <v>2</v>
      </c>
      <c r="V305" t="s">
        <v>2058</v>
      </c>
      <c r="W305" t="s">
        <v>2059</v>
      </c>
    </row>
    <row r="306" spans="1:23" customFormat="1" ht="16" x14ac:dyDescent="0.2">
      <c r="A306" t="s">
        <v>2049</v>
      </c>
      <c r="B306" t="s">
        <v>2050</v>
      </c>
      <c r="C306" t="s">
        <v>2051</v>
      </c>
      <c r="D306">
        <v>13</v>
      </c>
      <c r="E306" t="s">
        <v>810</v>
      </c>
      <c r="F306" t="s">
        <v>799</v>
      </c>
      <c r="G306" t="s">
        <v>798</v>
      </c>
      <c r="H306" t="s">
        <v>798</v>
      </c>
      <c r="I306">
        <v>0</v>
      </c>
      <c r="J306" t="s">
        <v>2065</v>
      </c>
      <c r="K306" t="s">
        <v>2066</v>
      </c>
      <c r="L306" t="s">
        <v>824</v>
      </c>
      <c r="M306" t="s">
        <v>880</v>
      </c>
      <c r="N306" t="s">
        <v>797</v>
      </c>
      <c r="O306" t="s">
        <v>797</v>
      </c>
      <c r="P306" t="s">
        <v>2067</v>
      </c>
      <c r="Q306" t="s">
        <v>2068</v>
      </c>
      <c r="R306" t="s">
        <v>2069</v>
      </c>
      <c r="S306" t="s">
        <v>814</v>
      </c>
      <c r="T306" t="s">
        <v>2070</v>
      </c>
      <c r="U306">
        <v>1</v>
      </c>
      <c r="V306" t="s">
        <v>2058</v>
      </c>
      <c r="W306" t="s">
        <v>2059</v>
      </c>
    </row>
    <row r="307" spans="1:23" customFormat="1" ht="16" x14ac:dyDescent="0.2">
      <c r="A307" t="s">
        <v>2049</v>
      </c>
      <c r="B307" t="s">
        <v>2050</v>
      </c>
      <c r="C307" t="s">
        <v>2051</v>
      </c>
      <c r="D307">
        <v>13</v>
      </c>
      <c r="E307" t="s">
        <v>797</v>
      </c>
      <c r="F307" t="s">
        <v>798</v>
      </c>
      <c r="G307" t="s">
        <v>797</v>
      </c>
      <c r="H307" t="s">
        <v>799</v>
      </c>
      <c r="I307">
        <v>6</v>
      </c>
      <c r="J307" t="s">
        <v>800</v>
      </c>
      <c r="K307" t="s">
        <v>797</v>
      </c>
      <c r="L307" t="s">
        <v>37</v>
      </c>
      <c r="M307" t="s">
        <v>801</v>
      </c>
      <c r="N307" t="s">
        <v>797</v>
      </c>
      <c r="O307" t="s">
        <v>797</v>
      </c>
      <c r="P307" t="s">
        <v>802</v>
      </c>
      <c r="Q307" t="s">
        <v>803</v>
      </c>
      <c r="R307" t="s">
        <v>2071</v>
      </c>
      <c r="S307" t="s">
        <v>797</v>
      </c>
      <c r="T307" t="s">
        <v>2072</v>
      </c>
      <c r="U307">
        <v>8</v>
      </c>
      <c r="V307" t="s">
        <v>2058</v>
      </c>
      <c r="W307" t="s">
        <v>2059</v>
      </c>
    </row>
    <row r="308" spans="1:23" customFormat="1" ht="16" x14ac:dyDescent="0.2">
      <c r="A308" t="s">
        <v>2073</v>
      </c>
      <c r="B308" t="s">
        <v>37</v>
      </c>
      <c r="C308" t="s">
        <v>37</v>
      </c>
      <c r="D308">
        <v>1463</v>
      </c>
      <c r="E308" t="s">
        <v>797</v>
      </c>
      <c r="F308" t="s">
        <v>798</v>
      </c>
      <c r="G308" t="s">
        <v>797</v>
      </c>
      <c r="H308" t="s">
        <v>799</v>
      </c>
      <c r="I308">
        <v>6</v>
      </c>
      <c r="J308" t="s">
        <v>2074</v>
      </c>
      <c r="K308" t="s">
        <v>797</v>
      </c>
      <c r="L308" t="s">
        <v>37</v>
      </c>
      <c r="M308" t="s">
        <v>801</v>
      </c>
      <c r="N308" t="s">
        <v>797</v>
      </c>
      <c r="O308" t="s">
        <v>797</v>
      </c>
      <c r="P308" t="s">
        <v>2075</v>
      </c>
      <c r="Q308" t="s">
        <v>2076</v>
      </c>
      <c r="R308" t="s">
        <v>2077</v>
      </c>
      <c r="S308" t="s">
        <v>797</v>
      </c>
      <c r="T308" t="s">
        <v>2078</v>
      </c>
      <c r="U308">
        <v>2</v>
      </c>
      <c r="V308" t="s">
        <v>2079</v>
      </c>
      <c r="W308" t="s">
        <v>2080</v>
      </c>
    </row>
    <row r="309" spans="1:23" customFormat="1" ht="16" x14ac:dyDescent="0.2">
      <c r="A309" t="s">
        <v>2081</v>
      </c>
      <c r="B309" t="s">
        <v>2082</v>
      </c>
      <c r="C309" t="s">
        <v>2083</v>
      </c>
      <c r="D309">
        <v>1262</v>
      </c>
      <c r="E309" t="s">
        <v>144</v>
      </c>
      <c r="F309" t="s">
        <v>799</v>
      </c>
      <c r="G309" t="s">
        <v>798</v>
      </c>
      <c r="H309" t="s">
        <v>798</v>
      </c>
      <c r="I309">
        <v>0</v>
      </c>
      <c r="J309" t="s">
        <v>797</v>
      </c>
      <c r="K309" t="s">
        <v>797</v>
      </c>
      <c r="L309" t="s">
        <v>835</v>
      </c>
      <c r="M309" t="s">
        <v>843</v>
      </c>
      <c r="N309" t="s">
        <v>797</v>
      </c>
      <c r="O309" t="s">
        <v>797</v>
      </c>
      <c r="P309" t="s">
        <v>1313</v>
      </c>
      <c r="Q309" t="s">
        <v>1314</v>
      </c>
      <c r="R309" t="s">
        <v>37</v>
      </c>
      <c r="S309" t="s">
        <v>814</v>
      </c>
      <c r="T309" t="s">
        <v>2084</v>
      </c>
      <c r="U309">
        <v>0</v>
      </c>
      <c r="V309" t="s">
        <v>2085</v>
      </c>
      <c r="W309" t="s">
        <v>2086</v>
      </c>
    </row>
    <row r="310" spans="1:23" customFormat="1" ht="16" x14ac:dyDescent="0.2">
      <c r="A310" t="s">
        <v>2087</v>
      </c>
      <c r="B310" t="s">
        <v>37</v>
      </c>
      <c r="C310" t="s">
        <v>37</v>
      </c>
      <c r="D310">
        <v>2325</v>
      </c>
      <c r="E310" t="s">
        <v>797</v>
      </c>
      <c r="F310" t="s">
        <v>798</v>
      </c>
      <c r="G310" t="s">
        <v>797</v>
      </c>
      <c r="H310" t="s">
        <v>799</v>
      </c>
      <c r="I310">
        <v>4</v>
      </c>
      <c r="J310" t="s">
        <v>2088</v>
      </c>
      <c r="K310" t="s">
        <v>797</v>
      </c>
      <c r="L310" t="s">
        <v>37</v>
      </c>
      <c r="M310" t="s">
        <v>801</v>
      </c>
      <c r="N310" t="s">
        <v>797</v>
      </c>
      <c r="O310" t="s">
        <v>797</v>
      </c>
      <c r="P310" t="s">
        <v>2089</v>
      </c>
      <c r="Q310" t="s">
        <v>2090</v>
      </c>
      <c r="R310" t="s">
        <v>2091</v>
      </c>
      <c r="S310" t="s">
        <v>797</v>
      </c>
      <c r="T310" t="s">
        <v>2092</v>
      </c>
      <c r="U310">
        <v>0</v>
      </c>
      <c r="V310" t="s">
        <v>2093</v>
      </c>
      <c r="W310" t="s">
        <v>2094</v>
      </c>
    </row>
    <row r="311" spans="1:23" customFormat="1" ht="16" x14ac:dyDescent="0.2">
      <c r="A311" t="s">
        <v>2095</v>
      </c>
      <c r="B311" t="s">
        <v>2096</v>
      </c>
      <c r="C311" t="s">
        <v>2097</v>
      </c>
      <c r="D311">
        <v>1263</v>
      </c>
      <c r="E311" t="s">
        <v>144</v>
      </c>
      <c r="F311" t="s">
        <v>798</v>
      </c>
      <c r="G311" t="s">
        <v>799</v>
      </c>
      <c r="H311" t="s">
        <v>798</v>
      </c>
      <c r="I311">
        <v>0</v>
      </c>
      <c r="J311" t="s">
        <v>797</v>
      </c>
      <c r="K311" t="s">
        <v>797</v>
      </c>
      <c r="L311" t="s">
        <v>1082</v>
      </c>
      <c r="M311" t="s">
        <v>843</v>
      </c>
      <c r="N311" t="s">
        <v>797</v>
      </c>
      <c r="O311" t="s">
        <v>797</v>
      </c>
      <c r="P311" t="s">
        <v>2098</v>
      </c>
      <c r="Q311" t="s">
        <v>2099</v>
      </c>
      <c r="R311" t="s">
        <v>37</v>
      </c>
      <c r="S311" t="s">
        <v>814</v>
      </c>
      <c r="T311" t="s">
        <v>2100</v>
      </c>
      <c r="U311">
        <v>0</v>
      </c>
      <c r="V311" t="s">
        <v>2101</v>
      </c>
      <c r="W311" t="s">
        <v>2102</v>
      </c>
    </row>
    <row r="312" spans="1:23" customFormat="1" ht="16" x14ac:dyDescent="0.2">
      <c r="A312" t="s">
        <v>2095</v>
      </c>
      <c r="B312" t="s">
        <v>2096</v>
      </c>
      <c r="C312" t="s">
        <v>2097</v>
      </c>
      <c r="D312">
        <v>1263</v>
      </c>
      <c r="E312" t="s">
        <v>985</v>
      </c>
      <c r="F312" t="s">
        <v>798</v>
      </c>
      <c r="G312" t="s">
        <v>799</v>
      </c>
      <c r="H312" t="s">
        <v>798</v>
      </c>
      <c r="I312">
        <v>0</v>
      </c>
      <c r="J312" t="s">
        <v>797</v>
      </c>
      <c r="K312" t="s">
        <v>797</v>
      </c>
      <c r="L312" t="s">
        <v>1082</v>
      </c>
      <c r="M312" t="s">
        <v>843</v>
      </c>
      <c r="N312" t="s">
        <v>797</v>
      </c>
      <c r="O312" t="s">
        <v>797</v>
      </c>
      <c r="P312" t="s">
        <v>2098</v>
      </c>
      <c r="Q312" t="s">
        <v>2099</v>
      </c>
      <c r="R312" t="s">
        <v>37</v>
      </c>
      <c r="S312" t="s">
        <v>814</v>
      </c>
      <c r="T312" t="s">
        <v>2103</v>
      </c>
      <c r="U312">
        <v>0</v>
      </c>
      <c r="V312" t="s">
        <v>2101</v>
      </c>
      <c r="W312" t="s">
        <v>2102</v>
      </c>
    </row>
    <row r="313" spans="1:23" customFormat="1" ht="16" x14ac:dyDescent="0.2">
      <c r="A313" t="s">
        <v>2095</v>
      </c>
      <c r="B313" t="s">
        <v>2096</v>
      </c>
      <c r="C313" t="s">
        <v>2097</v>
      </c>
      <c r="D313">
        <v>1263</v>
      </c>
      <c r="E313" t="s">
        <v>1041</v>
      </c>
      <c r="F313" t="s">
        <v>798</v>
      </c>
      <c r="G313" t="s">
        <v>799</v>
      </c>
      <c r="H313" t="s">
        <v>798</v>
      </c>
      <c r="I313">
        <v>0</v>
      </c>
      <c r="J313" t="s">
        <v>797</v>
      </c>
      <c r="K313" t="s">
        <v>797</v>
      </c>
      <c r="L313" t="s">
        <v>1082</v>
      </c>
      <c r="M313" t="s">
        <v>843</v>
      </c>
      <c r="N313" t="s">
        <v>797</v>
      </c>
      <c r="O313" t="s">
        <v>797</v>
      </c>
      <c r="P313" t="s">
        <v>2098</v>
      </c>
      <c r="Q313" t="s">
        <v>2099</v>
      </c>
      <c r="R313" t="s">
        <v>37</v>
      </c>
      <c r="S313" t="s">
        <v>814</v>
      </c>
      <c r="T313" t="s">
        <v>2104</v>
      </c>
      <c r="U313">
        <v>0</v>
      </c>
      <c r="V313" t="s">
        <v>2101</v>
      </c>
      <c r="W313" t="s">
        <v>2102</v>
      </c>
    </row>
    <row r="314" spans="1:23" customFormat="1" ht="16" x14ac:dyDescent="0.2">
      <c r="A314" t="s">
        <v>2095</v>
      </c>
      <c r="B314" t="s">
        <v>2096</v>
      </c>
      <c r="C314" t="s">
        <v>2097</v>
      </c>
      <c r="D314">
        <v>1263</v>
      </c>
      <c r="E314" t="s">
        <v>1436</v>
      </c>
      <c r="F314" t="s">
        <v>798</v>
      </c>
      <c r="G314" t="s">
        <v>799</v>
      </c>
      <c r="H314" t="s">
        <v>798</v>
      </c>
      <c r="I314">
        <v>0</v>
      </c>
      <c r="J314" t="s">
        <v>797</v>
      </c>
      <c r="K314" t="s">
        <v>797</v>
      </c>
      <c r="L314" t="s">
        <v>1082</v>
      </c>
      <c r="M314" t="s">
        <v>843</v>
      </c>
      <c r="N314" t="s">
        <v>797</v>
      </c>
      <c r="O314" t="s">
        <v>797</v>
      </c>
      <c r="P314" t="s">
        <v>2098</v>
      </c>
      <c r="Q314" t="s">
        <v>2099</v>
      </c>
      <c r="R314" t="s">
        <v>37</v>
      </c>
      <c r="S314" t="s">
        <v>814</v>
      </c>
      <c r="T314" t="s">
        <v>2105</v>
      </c>
      <c r="U314">
        <v>0</v>
      </c>
      <c r="V314" t="s">
        <v>2101</v>
      </c>
      <c r="W314" t="s">
        <v>2102</v>
      </c>
    </row>
    <row r="315" spans="1:23" customFormat="1" ht="16" x14ac:dyDescent="0.2">
      <c r="A315" t="s">
        <v>2106</v>
      </c>
      <c r="B315" t="s">
        <v>2107</v>
      </c>
      <c r="C315" t="s">
        <v>2108</v>
      </c>
      <c r="D315">
        <v>1477</v>
      </c>
      <c r="E315" t="s">
        <v>144</v>
      </c>
      <c r="F315" t="s">
        <v>799</v>
      </c>
      <c r="G315" t="s">
        <v>798</v>
      </c>
      <c r="H315" t="s">
        <v>798</v>
      </c>
      <c r="I315">
        <v>0</v>
      </c>
      <c r="J315" t="s">
        <v>797</v>
      </c>
      <c r="K315" t="s">
        <v>797</v>
      </c>
      <c r="L315" t="s">
        <v>811</v>
      </c>
      <c r="M315" t="s">
        <v>797</v>
      </c>
      <c r="N315" t="s">
        <v>812</v>
      </c>
      <c r="O315" t="s">
        <v>813</v>
      </c>
      <c r="P315" t="s">
        <v>797</v>
      </c>
      <c r="Q315" t="s">
        <v>797</v>
      </c>
      <c r="R315" t="s">
        <v>37</v>
      </c>
      <c r="S315" t="s">
        <v>814</v>
      </c>
      <c r="T315" t="s">
        <v>2109</v>
      </c>
      <c r="U315">
        <v>0</v>
      </c>
      <c r="V315" t="s">
        <v>2110</v>
      </c>
      <c r="W315" t="s">
        <v>2111</v>
      </c>
    </row>
    <row r="316" spans="1:23" customFormat="1" ht="16" x14ac:dyDescent="0.2">
      <c r="A316" t="s">
        <v>2112</v>
      </c>
      <c r="B316" t="s">
        <v>2107</v>
      </c>
      <c r="C316" t="s">
        <v>2108</v>
      </c>
      <c r="D316">
        <v>2363</v>
      </c>
      <c r="E316" t="s">
        <v>144</v>
      </c>
      <c r="F316" t="s">
        <v>799</v>
      </c>
      <c r="G316" t="s">
        <v>798</v>
      </c>
      <c r="H316" t="s">
        <v>798</v>
      </c>
      <c r="I316">
        <v>0</v>
      </c>
      <c r="J316" t="s">
        <v>797</v>
      </c>
      <c r="K316" t="s">
        <v>797</v>
      </c>
      <c r="L316" t="s">
        <v>811</v>
      </c>
      <c r="M316" t="s">
        <v>843</v>
      </c>
      <c r="N316" t="s">
        <v>797</v>
      </c>
      <c r="O316" t="s">
        <v>797</v>
      </c>
      <c r="P316" t="s">
        <v>797</v>
      </c>
      <c r="Q316" t="s">
        <v>797</v>
      </c>
      <c r="R316" t="s">
        <v>37</v>
      </c>
      <c r="S316" t="s">
        <v>814</v>
      </c>
      <c r="T316" t="s">
        <v>2113</v>
      </c>
      <c r="U316">
        <v>0</v>
      </c>
      <c r="V316" t="s">
        <v>2110</v>
      </c>
      <c r="W316" t="s">
        <v>2111</v>
      </c>
    </row>
    <row r="317" spans="1:23" customFormat="1" ht="16" x14ac:dyDescent="0.2">
      <c r="A317" t="s">
        <v>2106</v>
      </c>
      <c r="B317" t="s">
        <v>2107</v>
      </c>
      <c r="C317" t="s">
        <v>2108</v>
      </c>
      <c r="D317">
        <v>1477</v>
      </c>
      <c r="E317" t="s">
        <v>985</v>
      </c>
      <c r="F317" t="s">
        <v>799</v>
      </c>
      <c r="G317" t="s">
        <v>798</v>
      </c>
      <c r="H317" t="s">
        <v>798</v>
      </c>
      <c r="I317">
        <v>0</v>
      </c>
      <c r="J317" t="s">
        <v>797</v>
      </c>
      <c r="K317" t="s">
        <v>797</v>
      </c>
      <c r="L317" t="s">
        <v>811</v>
      </c>
      <c r="M317" t="s">
        <v>797</v>
      </c>
      <c r="N317" t="s">
        <v>812</v>
      </c>
      <c r="O317" t="s">
        <v>813</v>
      </c>
      <c r="P317" t="s">
        <v>797</v>
      </c>
      <c r="Q317" t="s">
        <v>797</v>
      </c>
      <c r="R317" t="s">
        <v>37</v>
      </c>
      <c r="S317" t="s">
        <v>814</v>
      </c>
      <c r="T317" t="s">
        <v>2114</v>
      </c>
      <c r="U317">
        <v>0</v>
      </c>
      <c r="V317" t="s">
        <v>2110</v>
      </c>
      <c r="W317" t="s">
        <v>2111</v>
      </c>
    </row>
    <row r="318" spans="1:23" customFormat="1" ht="16" x14ac:dyDescent="0.2">
      <c r="A318" t="s">
        <v>2112</v>
      </c>
      <c r="B318" t="s">
        <v>2107</v>
      </c>
      <c r="C318" t="s">
        <v>2108</v>
      </c>
      <c r="D318">
        <v>2363</v>
      </c>
      <c r="E318" t="s">
        <v>985</v>
      </c>
      <c r="F318" t="s">
        <v>799</v>
      </c>
      <c r="G318" t="s">
        <v>798</v>
      </c>
      <c r="H318" t="s">
        <v>798</v>
      </c>
      <c r="I318">
        <v>0</v>
      </c>
      <c r="J318" t="s">
        <v>797</v>
      </c>
      <c r="K318" t="s">
        <v>797</v>
      </c>
      <c r="L318" t="s">
        <v>811</v>
      </c>
      <c r="M318" t="s">
        <v>843</v>
      </c>
      <c r="N318" t="s">
        <v>797</v>
      </c>
      <c r="O318" t="s">
        <v>797</v>
      </c>
      <c r="P318" t="s">
        <v>797</v>
      </c>
      <c r="Q318" t="s">
        <v>797</v>
      </c>
      <c r="R318" t="s">
        <v>37</v>
      </c>
      <c r="S318" t="s">
        <v>814</v>
      </c>
      <c r="T318" t="s">
        <v>2115</v>
      </c>
      <c r="U318">
        <v>0</v>
      </c>
      <c r="V318" t="s">
        <v>2110</v>
      </c>
      <c r="W318" t="s">
        <v>2111</v>
      </c>
    </row>
    <row r="319" spans="1:23" customFormat="1" ht="16" x14ac:dyDescent="0.2">
      <c r="A319" t="s">
        <v>2106</v>
      </c>
      <c r="B319" t="s">
        <v>2107</v>
      </c>
      <c r="C319" t="s">
        <v>2108</v>
      </c>
      <c r="D319">
        <v>1477</v>
      </c>
      <c r="E319" t="s">
        <v>1041</v>
      </c>
      <c r="F319" t="s">
        <v>799</v>
      </c>
      <c r="G319" t="s">
        <v>798</v>
      </c>
      <c r="H319" t="s">
        <v>798</v>
      </c>
      <c r="I319">
        <v>0</v>
      </c>
      <c r="J319" t="s">
        <v>797</v>
      </c>
      <c r="K319" t="s">
        <v>797</v>
      </c>
      <c r="L319" t="s">
        <v>811</v>
      </c>
      <c r="M319" t="s">
        <v>797</v>
      </c>
      <c r="N319" t="s">
        <v>812</v>
      </c>
      <c r="O319" t="s">
        <v>813</v>
      </c>
      <c r="P319" t="s">
        <v>797</v>
      </c>
      <c r="Q319" t="s">
        <v>797</v>
      </c>
      <c r="R319" t="s">
        <v>37</v>
      </c>
      <c r="S319" t="s">
        <v>814</v>
      </c>
      <c r="T319" t="s">
        <v>2116</v>
      </c>
      <c r="U319">
        <v>0</v>
      </c>
      <c r="V319" t="s">
        <v>2110</v>
      </c>
      <c r="W319" t="s">
        <v>2111</v>
      </c>
    </row>
    <row r="320" spans="1:23" customFormat="1" ht="16" x14ac:dyDescent="0.2">
      <c r="A320" t="s">
        <v>2112</v>
      </c>
      <c r="B320" t="s">
        <v>2107</v>
      </c>
      <c r="C320" t="s">
        <v>2108</v>
      </c>
      <c r="D320">
        <v>2363</v>
      </c>
      <c r="E320" t="s">
        <v>1041</v>
      </c>
      <c r="F320" t="s">
        <v>799</v>
      </c>
      <c r="G320" t="s">
        <v>798</v>
      </c>
      <c r="H320" t="s">
        <v>798</v>
      </c>
      <c r="I320">
        <v>0</v>
      </c>
      <c r="J320" t="s">
        <v>797</v>
      </c>
      <c r="K320" t="s">
        <v>797</v>
      </c>
      <c r="L320" t="s">
        <v>811</v>
      </c>
      <c r="M320" t="s">
        <v>843</v>
      </c>
      <c r="N320" t="s">
        <v>797</v>
      </c>
      <c r="O320" t="s">
        <v>797</v>
      </c>
      <c r="P320" t="s">
        <v>797</v>
      </c>
      <c r="Q320" t="s">
        <v>797</v>
      </c>
      <c r="R320" t="s">
        <v>37</v>
      </c>
      <c r="S320" t="s">
        <v>814</v>
      </c>
      <c r="T320" t="s">
        <v>2117</v>
      </c>
      <c r="U320">
        <v>0</v>
      </c>
      <c r="V320" t="s">
        <v>2110</v>
      </c>
      <c r="W320" t="s">
        <v>2111</v>
      </c>
    </row>
    <row r="321" spans="1:23" customFormat="1" ht="16" x14ac:dyDescent="0.2">
      <c r="A321" t="s">
        <v>2106</v>
      </c>
      <c r="B321" t="s">
        <v>2107</v>
      </c>
      <c r="C321" t="s">
        <v>2108</v>
      </c>
      <c r="D321">
        <v>1477</v>
      </c>
      <c r="E321" t="s">
        <v>1436</v>
      </c>
      <c r="F321" t="s">
        <v>799</v>
      </c>
      <c r="G321" t="s">
        <v>798</v>
      </c>
      <c r="H321" t="s">
        <v>798</v>
      </c>
      <c r="I321">
        <v>0</v>
      </c>
      <c r="J321" t="s">
        <v>797</v>
      </c>
      <c r="K321" t="s">
        <v>797</v>
      </c>
      <c r="L321" t="s">
        <v>811</v>
      </c>
      <c r="M321" t="s">
        <v>797</v>
      </c>
      <c r="N321" t="s">
        <v>812</v>
      </c>
      <c r="O321" t="s">
        <v>813</v>
      </c>
      <c r="P321" t="s">
        <v>797</v>
      </c>
      <c r="Q321" t="s">
        <v>797</v>
      </c>
      <c r="R321" t="s">
        <v>37</v>
      </c>
      <c r="S321" t="s">
        <v>814</v>
      </c>
      <c r="T321" t="s">
        <v>2118</v>
      </c>
      <c r="U321">
        <v>0</v>
      </c>
      <c r="V321" t="s">
        <v>2110</v>
      </c>
      <c r="W321" t="s">
        <v>2111</v>
      </c>
    </row>
    <row r="322" spans="1:23" customFormat="1" ht="16" x14ac:dyDescent="0.2">
      <c r="A322" t="s">
        <v>2112</v>
      </c>
      <c r="B322" t="s">
        <v>2107</v>
      </c>
      <c r="C322" t="s">
        <v>2108</v>
      </c>
      <c r="D322">
        <v>2363</v>
      </c>
      <c r="E322" t="s">
        <v>1436</v>
      </c>
      <c r="F322" t="s">
        <v>799</v>
      </c>
      <c r="G322" t="s">
        <v>798</v>
      </c>
      <c r="H322" t="s">
        <v>798</v>
      </c>
      <c r="I322">
        <v>0</v>
      </c>
      <c r="J322" t="s">
        <v>797</v>
      </c>
      <c r="K322" t="s">
        <v>797</v>
      </c>
      <c r="L322" t="s">
        <v>811</v>
      </c>
      <c r="M322" t="s">
        <v>843</v>
      </c>
      <c r="N322" t="s">
        <v>797</v>
      </c>
      <c r="O322" t="s">
        <v>797</v>
      </c>
      <c r="P322" t="s">
        <v>797</v>
      </c>
      <c r="Q322" t="s">
        <v>797</v>
      </c>
      <c r="R322" t="s">
        <v>37</v>
      </c>
      <c r="S322" t="s">
        <v>814</v>
      </c>
      <c r="T322" t="s">
        <v>2119</v>
      </c>
      <c r="U322">
        <v>0</v>
      </c>
      <c r="V322" t="s">
        <v>2110</v>
      </c>
      <c r="W322" t="s">
        <v>2111</v>
      </c>
    </row>
    <row r="323" spans="1:23" customFormat="1" ht="16" x14ac:dyDescent="0.2">
      <c r="A323" t="s">
        <v>2106</v>
      </c>
      <c r="B323" t="s">
        <v>2107</v>
      </c>
      <c r="C323" t="s">
        <v>2108</v>
      </c>
      <c r="D323">
        <v>1477</v>
      </c>
      <c r="E323" t="s">
        <v>904</v>
      </c>
      <c r="F323" t="s">
        <v>799</v>
      </c>
      <c r="G323" t="s">
        <v>798</v>
      </c>
      <c r="H323" t="s">
        <v>798</v>
      </c>
      <c r="I323">
        <v>0</v>
      </c>
      <c r="J323" t="s">
        <v>797</v>
      </c>
      <c r="K323" t="s">
        <v>797</v>
      </c>
      <c r="L323" t="s">
        <v>811</v>
      </c>
      <c r="M323" t="s">
        <v>797</v>
      </c>
      <c r="N323" t="s">
        <v>812</v>
      </c>
      <c r="O323" t="s">
        <v>813</v>
      </c>
      <c r="P323" t="s">
        <v>797</v>
      </c>
      <c r="Q323" t="s">
        <v>797</v>
      </c>
      <c r="R323" t="s">
        <v>37</v>
      </c>
      <c r="S323" t="s">
        <v>814</v>
      </c>
      <c r="T323" t="s">
        <v>2120</v>
      </c>
      <c r="U323">
        <v>0</v>
      </c>
      <c r="V323" t="s">
        <v>2110</v>
      </c>
      <c r="W323" t="s">
        <v>2111</v>
      </c>
    </row>
    <row r="324" spans="1:23" customFormat="1" ht="16" x14ac:dyDescent="0.2">
      <c r="A324" t="s">
        <v>2112</v>
      </c>
      <c r="B324" t="s">
        <v>2107</v>
      </c>
      <c r="C324" t="s">
        <v>2108</v>
      </c>
      <c r="D324">
        <v>2363</v>
      </c>
      <c r="E324" t="s">
        <v>904</v>
      </c>
      <c r="F324" t="s">
        <v>799</v>
      </c>
      <c r="G324" t="s">
        <v>798</v>
      </c>
      <c r="H324" t="s">
        <v>798</v>
      </c>
      <c r="I324">
        <v>0</v>
      </c>
      <c r="J324" t="s">
        <v>797</v>
      </c>
      <c r="K324" t="s">
        <v>797</v>
      </c>
      <c r="L324" t="s">
        <v>811</v>
      </c>
      <c r="M324" t="s">
        <v>843</v>
      </c>
      <c r="N324" t="s">
        <v>797</v>
      </c>
      <c r="O324" t="s">
        <v>797</v>
      </c>
      <c r="P324" t="s">
        <v>797</v>
      </c>
      <c r="Q324" t="s">
        <v>797</v>
      </c>
      <c r="R324" t="s">
        <v>37</v>
      </c>
      <c r="S324" t="s">
        <v>814</v>
      </c>
      <c r="T324" t="s">
        <v>2121</v>
      </c>
      <c r="U324">
        <v>0</v>
      </c>
      <c r="V324" t="s">
        <v>2110</v>
      </c>
      <c r="W324" t="s">
        <v>2111</v>
      </c>
    </row>
    <row r="325" spans="1:23" customFormat="1" ht="16" x14ac:dyDescent="0.2">
      <c r="A325" t="s">
        <v>2106</v>
      </c>
      <c r="B325" t="s">
        <v>2107</v>
      </c>
      <c r="C325" t="s">
        <v>2108</v>
      </c>
      <c r="D325">
        <v>1477</v>
      </c>
      <c r="E325" t="s">
        <v>861</v>
      </c>
      <c r="F325" t="s">
        <v>799</v>
      </c>
      <c r="G325" t="s">
        <v>798</v>
      </c>
      <c r="H325" t="s">
        <v>798</v>
      </c>
      <c r="I325">
        <v>0</v>
      </c>
      <c r="J325" t="s">
        <v>797</v>
      </c>
      <c r="K325" t="s">
        <v>797</v>
      </c>
      <c r="L325" t="s">
        <v>811</v>
      </c>
      <c r="M325" t="s">
        <v>797</v>
      </c>
      <c r="N325" t="s">
        <v>812</v>
      </c>
      <c r="O325" t="s">
        <v>813</v>
      </c>
      <c r="P325" t="s">
        <v>797</v>
      </c>
      <c r="Q325" t="s">
        <v>797</v>
      </c>
      <c r="R325" t="s">
        <v>37</v>
      </c>
      <c r="S325" t="s">
        <v>814</v>
      </c>
      <c r="T325" t="s">
        <v>2122</v>
      </c>
      <c r="U325">
        <v>0</v>
      </c>
      <c r="V325" t="s">
        <v>2110</v>
      </c>
      <c r="W325" t="s">
        <v>2111</v>
      </c>
    </row>
    <row r="326" spans="1:23" customFormat="1" ht="16" x14ac:dyDescent="0.2">
      <c r="A326" t="s">
        <v>2123</v>
      </c>
      <c r="B326" t="s">
        <v>37</v>
      </c>
      <c r="C326" t="s">
        <v>37</v>
      </c>
      <c r="D326">
        <v>1457</v>
      </c>
      <c r="E326" t="s">
        <v>144</v>
      </c>
      <c r="F326" t="s">
        <v>799</v>
      </c>
      <c r="G326" t="s">
        <v>798</v>
      </c>
      <c r="H326" t="s">
        <v>798</v>
      </c>
      <c r="I326">
        <v>0</v>
      </c>
      <c r="J326" t="s">
        <v>797</v>
      </c>
      <c r="K326" t="s">
        <v>797</v>
      </c>
      <c r="L326" t="s">
        <v>1279</v>
      </c>
      <c r="M326" t="s">
        <v>797</v>
      </c>
      <c r="N326" t="s">
        <v>812</v>
      </c>
      <c r="O326" t="s">
        <v>813</v>
      </c>
      <c r="P326" t="s">
        <v>797</v>
      </c>
      <c r="Q326" t="s">
        <v>797</v>
      </c>
      <c r="R326" t="s">
        <v>37</v>
      </c>
      <c r="S326" t="s">
        <v>814</v>
      </c>
      <c r="T326" t="s">
        <v>2124</v>
      </c>
      <c r="U326">
        <v>0</v>
      </c>
      <c r="V326" t="s">
        <v>2125</v>
      </c>
      <c r="W326" t="s">
        <v>2126</v>
      </c>
    </row>
    <row r="327" spans="1:23" customFormat="1" ht="16" x14ac:dyDescent="0.2">
      <c r="A327" t="s">
        <v>2123</v>
      </c>
      <c r="B327" t="s">
        <v>37</v>
      </c>
      <c r="C327" t="s">
        <v>37</v>
      </c>
      <c r="D327">
        <v>1457</v>
      </c>
      <c r="E327" t="s">
        <v>985</v>
      </c>
      <c r="F327" t="s">
        <v>799</v>
      </c>
      <c r="G327" t="s">
        <v>798</v>
      </c>
      <c r="H327" t="s">
        <v>798</v>
      </c>
      <c r="I327">
        <v>0</v>
      </c>
      <c r="J327" t="s">
        <v>797</v>
      </c>
      <c r="K327" t="s">
        <v>797</v>
      </c>
      <c r="L327" t="s">
        <v>1279</v>
      </c>
      <c r="M327" t="s">
        <v>836</v>
      </c>
      <c r="N327" t="s">
        <v>797</v>
      </c>
      <c r="O327" t="s">
        <v>797</v>
      </c>
      <c r="P327" t="s">
        <v>797</v>
      </c>
      <c r="Q327" t="s">
        <v>797</v>
      </c>
      <c r="R327" t="s">
        <v>37</v>
      </c>
      <c r="S327" t="s">
        <v>814</v>
      </c>
      <c r="T327" t="s">
        <v>2127</v>
      </c>
      <c r="U327">
        <v>0</v>
      </c>
      <c r="V327" t="s">
        <v>2125</v>
      </c>
      <c r="W327" t="s">
        <v>2126</v>
      </c>
    </row>
    <row r="328" spans="1:23" customFormat="1" ht="16" x14ac:dyDescent="0.2">
      <c r="A328" t="s">
        <v>2123</v>
      </c>
      <c r="B328" t="s">
        <v>37</v>
      </c>
      <c r="C328" t="s">
        <v>37</v>
      </c>
      <c r="D328">
        <v>1457</v>
      </c>
      <c r="E328" t="s">
        <v>1041</v>
      </c>
      <c r="F328" t="s">
        <v>799</v>
      </c>
      <c r="G328" t="s">
        <v>798</v>
      </c>
      <c r="H328" t="s">
        <v>798</v>
      </c>
      <c r="I328">
        <v>0</v>
      </c>
      <c r="J328" t="s">
        <v>797</v>
      </c>
      <c r="K328" t="s">
        <v>797</v>
      </c>
      <c r="L328" t="s">
        <v>1279</v>
      </c>
      <c r="M328" t="s">
        <v>836</v>
      </c>
      <c r="N328" t="s">
        <v>797</v>
      </c>
      <c r="O328" t="s">
        <v>797</v>
      </c>
      <c r="P328" t="s">
        <v>797</v>
      </c>
      <c r="Q328" t="s">
        <v>797</v>
      </c>
      <c r="R328" t="s">
        <v>37</v>
      </c>
      <c r="S328" t="s">
        <v>814</v>
      </c>
      <c r="T328" t="s">
        <v>2128</v>
      </c>
      <c r="U328">
        <v>0</v>
      </c>
      <c r="V328" t="s">
        <v>2125</v>
      </c>
      <c r="W328" t="s">
        <v>2126</v>
      </c>
    </row>
    <row r="329" spans="1:23" customFormat="1" ht="16" x14ac:dyDescent="0.2">
      <c r="A329" t="s">
        <v>2123</v>
      </c>
      <c r="B329" t="s">
        <v>37</v>
      </c>
      <c r="C329" t="s">
        <v>37</v>
      </c>
      <c r="D329">
        <v>1457</v>
      </c>
      <c r="E329" t="s">
        <v>1436</v>
      </c>
      <c r="F329" t="s">
        <v>799</v>
      </c>
      <c r="G329" t="s">
        <v>798</v>
      </c>
      <c r="H329" t="s">
        <v>798</v>
      </c>
      <c r="I329">
        <v>0</v>
      </c>
      <c r="J329" t="s">
        <v>797</v>
      </c>
      <c r="K329" t="s">
        <v>797</v>
      </c>
      <c r="L329" t="s">
        <v>1279</v>
      </c>
      <c r="M329" t="s">
        <v>797</v>
      </c>
      <c r="N329" t="s">
        <v>812</v>
      </c>
      <c r="O329" t="s">
        <v>813</v>
      </c>
      <c r="P329" t="s">
        <v>797</v>
      </c>
      <c r="Q329" t="s">
        <v>797</v>
      </c>
      <c r="R329" t="s">
        <v>37</v>
      </c>
      <c r="S329" t="s">
        <v>814</v>
      </c>
      <c r="T329" t="s">
        <v>2129</v>
      </c>
      <c r="U329">
        <v>0</v>
      </c>
      <c r="V329" t="s">
        <v>2125</v>
      </c>
      <c r="W329" t="s">
        <v>2126</v>
      </c>
    </row>
    <row r="330" spans="1:23" customFormat="1" ht="16" x14ac:dyDescent="0.2">
      <c r="A330" t="s">
        <v>2123</v>
      </c>
      <c r="B330" t="s">
        <v>37</v>
      </c>
      <c r="C330" t="s">
        <v>37</v>
      </c>
      <c r="D330">
        <v>1457</v>
      </c>
      <c r="E330" t="s">
        <v>904</v>
      </c>
      <c r="F330" t="s">
        <v>799</v>
      </c>
      <c r="G330" t="s">
        <v>798</v>
      </c>
      <c r="H330" t="s">
        <v>798</v>
      </c>
      <c r="I330">
        <v>0</v>
      </c>
      <c r="J330" t="s">
        <v>797</v>
      </c>
      <c r="K330" t="s">
        <v>797</v>
      </c>
      <c r="L330" t="s">
        <v>1279</v>
      </c>
      <c r="M330" t="s">
        <v>797</v>
      </c>
      <c r="N330" t="s">
        <v>812</v>
      </c>
      <c r="O330" t="s">
        <v>813</v>
      </c>
      <c r="P330" t="s">
        <v>797</v>
      </c>
      <c r="Q330" t="s">
        <v>797</v>
      </c>
      <c r="R330" t="s">
        <v>37</v>
      </c>
      <c r="S330" t="s">
        <v>814</v>
      </c>
      <c r="T330" t="s">
        <v>2130</v>
      </c>
      <c r="U330">
        <v>0</v>
      </c>
      <c r="V330" t="s">
        <v>2125</v>
      </c>
      <c r="W330" t="s">
        <v>2126</v>
      </c>
    </row>
    <row r="331" spans="1:23" customFormat="1" ht="16" x14ac:dyDescent="0.2">
      <c r="A331" t="s">
        <v>2123</v>
      </c>
      <c r="B331" t="s">
        <v>37</v>
      </c>
      <c r="C331" t="s">
        <v>37</v>
      </c>
      <c r="D331">
        <v>1457</v>
      </c>
      <c r="E331" t="s">
        <v>861</v>
      </c>
      <c r="F331" t="s">
        <v>799</v>
      </c>
      <c r="G331" t="s">
        <v>798</v>
      </c>
      <c r="H331" t="s">
        <v>798</v>
      </c>
      <c r="I331">
        <v>0</v>
      </c>
      <c r="J331" t="s">
        <v>797</v>
      </c>
      <c r="K331" t="s">
        <v>797</v>
      </c>
      <c r="L331" t="s">
        <v>1279</v>
      </c>
      <c r="M331" t="s">
        <v>797</v>
      </c>
      <c r="N331" t="s">
        <v>812</v>
      </c>
      <c r="O331" t="s">
        <v>813</v>
      </c>
      <c r="P331" t="s">
        <v>797</v>
      </c>
      <c r="Q331" t="s">
        <v>797</v>
      </c>
      <c r="R331" t="s">
        <v>37</v>
      </c>
      <c r="S331" t="s">
        <v>814</v>
      </c>
      <c r="T331" t="s">
        <v>2131</v>
      </c>
      <c r="U331">
        <v>0</v>
      </c>
      <c r="V331" t="s">
        <v>2125</v>
      </c>
      <c r="W331" t="s">
        <v>2126</v>
      </c>
    </row>
    <row r="332" spans="1:23" customFormat="1" ht="16" x14ac:dyDescent="0.2">
      <c r="A332" t="s">
        <v>2132</v>
      </c>
      <c r="B332" t="s">
        <v>37</v>
      </c>
      <c r="C332" t="s">
        <v>37</v>
      </c>
      <c r="D332">
        <v>2303</v>
      </c>
      <c r="E332" t="s">
        <v>144</v>
      </c>
      <c r="F332" t="s">
        <v>799</v>
      </c>
      <c r="G332" t="s">
        <v>798</v>
      </c>
      <c r="H332" t="s">
        <v>798</v>
      </c>
      <c r="I332">
        <v>0</v>
      </c>
      <c r="J332" t="s">
        <v>797</v>
      </c>
      <c r="K332" t="s">
        <v>797</v>
      </c>
      <c r="L332" t="s">
        <v>37</v>
      </c>
      <c r="M332" t="s">
        <v>843</v>
      </c>
      <c r="N332" t="s">
        <v>797</v>
      </c>
      <c r="O332" t="s">
        <v>797</v>
      </c>
      <c r="P332" t="s">
        <v>898</v>
      </c>
      <c r="Q332" t="s">
        <v>899</v>
      </c>
      <c r="R332" t="s">
        <v>37</v>
      </c>
      <c r="S332" t="s">
        <v>814</v>
      </c>
      <c r="T332" t="s">
        <v>2133</v>
      </c>
      <c r="U332">
        <v>0</v>
      </c>
      <c r="V332" t="s">
        <v>2134</v>
      </c>
      <c r="W332" t="s">
        <v>2135</v>
      </c>
    </row>
    <row r="333" spans="1:23" customFormat="1" ht="16" x14ac:dyDescent="0.2">
      <c r="A333" t="s">
        <v>2132</v>
      </c>
      <c r="B333" t="s">
        <v>37</v>
      </c>
      <c r="C333" t="s">
        <v>37</v>
      </c>
      <c r="D333">
        <v>2303</v>
      </c>
      <c r="E333" t="s">
        <v>985</v>
      </c>
      <c r="F333" t="s">
        <v>799</v>
      </c>
      <c r="G333" t="s">
        <v>798</v>
      </c>
      <c r="H333" t="s">
        <v>798</v>
      </c>
      <c r="I333">
        <v>0</v>
      </c>
      <c r="J333" t="s">
        <v>797</v>
      </c>
      <c r="K333" t="s">
        <v>797</v>
      </c>
      <c r="L333" t="s">
        <v>37</v>
      </c>
      <c r="M333" t="s">
        <v>843</v>
      </c>
      <c r="N333" t="s">
        <v>797</v>
      </c>
      <c r="O333" t="s">
        <v>797</v>
      </c>
      <c r="P333" t="s">
        <v>898</v>
      </c>
      <c r="Q333" t="s">
        <v>899</v>
      </c>
      <c r="R333" t="s">
        <v>37</v>
      </c>
      <c r="S333" t="s">
        <v>814</v>
      </c>
      <c r="T333" t="s">
        <v>2136</v>
      </c>
      <c r="U333">
        <v>0</v>
      </c>
      <c r="V333" t="s">
        <v>2134</v>
      </c>
      <c r="W333" t="s">
        <v>2135</v>
      </c>
    </row>
    <row r="334" spans="1:23" customFormat="1" ht="16" x14ac:dyDescent="0.2">
      <c r="A334" t="s">
        <v>2132</v>
      </c>
      <c r="B334" t="s">
        <v>37</v>
      </c>
      <c r="C334" t="s">
        <v>37</v>
      </c>
      <c r="D334">
        <v>2303</v>
      </c>
      <c r="E334" t="s">
        <v>1041</v>
      </c>
      <c r="F334" t="s">
        <v>799</v>
      </c>
      <c r="G334" t="s">
        <v>798</v>
      </c>
      <c r="H334" t="s">
        <v>798</v>
      </c>
      <c r="I334">
        <v>0</v>
      </c>
      <c r="J334" t="s">
        <v>797</v>
      </c>
      <c r="K334" t="s">
        <v>797</v>
      </c>
      <c r="L334" t="s">
        <v>37</v>
      </c>
      <c r="M334" t="s">
        <v>843</v>
      </c>
      <c r="N334" t="s">
        <v>797</v>
      </c>
      <c r="O334" t="s">
        <v>797</v>
      </c>
      <c r="P334" t="s">
        <v>898</v>
      </c>
      <c r="Q334" t="s">
        <v>899</v>
      </c>
      <c r="R334" t="s">
        <v>37</v>
      </c>
      <c r="S334" t="s">
        <v>814</v>
      </c>
      <c r="T334" t="s">
        <v>2137</v>
      </c>
      <c r="U334">
        <v>0</v>
      </c>
      <c r="V334" t="s">
        <v>2134</v>
      </c>
      <c r="W334" t="s">
        <v>2135</v>
      </c>
    </row>
    <row r="335" spans="1:23" customFormat="1" ht="16" x14ac:dyDescent="0.2">
      <c r="A335" t="s">
        <v>2132</v>
      </c>
      <c r="B335" t="s">
        <v>37</v>
      </c>
      <c r="C335" t="s">
        <v>37</v>
      </c>
      <c r="D335">
        <v>2303</v>
      </c>
      <c r="E335" t="s">
        <v>1436</v>
      </c>
      <c r="F335" t="s">
        <v>799</v>
      </c>
      <c r="G335" t="s">
        <v>798</v>
      </c>
      <c r="H335" t="s">
        <v>798</v>
      </c>
      <c r="I335">
        <v>0</v>
      </c>
      <c r="J335" t="s">
        <v>797</v>
      </c>
      <c r="K335" t="s">
        <v>797</v>
      </c>
      <c r="L335" t="s">
        <v>37</v>
      </c>
      <c r="M335" t="s">
        <v>843</v>
      </c>
      <c r="N335" t="s">
        <v>797</v>
      </c>
      <c r="O335" t="s">
        <v>797</v>
      </c>
      <c r="P335" t="s">
        <v>898</v>
      </c>
      <c r="Q335" t="s">
        <v>899</v>
      </c>
      <c r="R335" t="s">
        <v>37</v>
      </c>
      <c r="S335" t="s">
        <v>814</v>
      </c>
      <c r="T335" t="s">
        <v>2138</v>
      </c>
      <c r="U335">
        <v>0</v>
      </c>
      <c r="V335" t="s">
        <v>2134</v>
      </c>
      <c r="W335" t="s">
        <v>2135</v>
      </c>
    </row>
    <row r="336" spans="1:23" customFormat="1" ht="16" x14ac:dyDescent="0.2">
      <c r="A336" t="s">
        <v>2132</v>
      </c>
      <c r="B336" t="s">
        <v>37</v>
      </c>
      <c r="C336" t="s">
        <v>37</v>
      </c>
      <c r="D336">
        <v>2303</v>
      </c>
      <c r="E336" t="s">
        <v>904</v>
      </c>
      <c r="F336" t="s">
        <v>799</v>
      </c>
      <c r="G336" t="s">
        <v>798</v>
      </c>
      <c r="H336" t="s">
        <v>798</v>
      </c>
      <c r="I336">
        <v>0</v>
      </c>
      <c r="J336" t="s">
        <v>797</v>
      </c>
      <c r="K336" t="s">
        <v>797</v>
      </c>
      <c r="L336" t="s">
        <v>37</v>
      </c>
      <c r="M336" t="s">
        <v>843</v>
      </c>
      <c r="N336" t="s">
        <v>797</v>
      </c>
      <c r="O336" t="s">
        <v>797</v>
      </c>
      <c r="P336" t="s">
        <v>898</v>
      </c>
      <c r="Q336" t="s">
        <v>899</v>
      </c>
      <c r="R336" t="s">
        <v>37</v>
      </c>
      <c r="S336" t="s">
        <v>814</v>
      </c>
      <c r="T336" t="s">
        <v>2139</v>
      </c>
      <c r="U336">
        <v>0</v>
      </c>
      <c r="V336" t="s">
        <v>2134</v>
      </c>
      <c r="W336" t="s">
        <v>2135</v>
      </c>
    </row>
    <row r="337" spans="1:23" customFormat="1" ht="16" x14ac:dyDescent="0.2">
      <c r="A337" t="s">
        <v>2132</v>
      </c>
      <c r="B337" t="s">
        <v>37</v>
      </c>
      <c r="C337" t="s">
        <v>37</v>
      </c>
      <c r="D337">
        <v>2303</v>
      </c>
      <c r="E337" t="s">
        <v>861</v>
      </c>
      <c r="F337" t="s">
        <v>799</v>
      </c>
      <c r="G337" t="s">
        <v>798</v>
      </c>
      <c r="H337" t="s">
        <v>798</v>
      </c>
      <c r="I337">
        <v>0</v>
      </c>
      <c r="J337" t="s">
        <v>797</v>
      </c>
      <c r="K337" t="s">
        <v>797</v>
      </c>
      <c r="L337" t="s">
        <v>37</v>
      </c>
      <c r="M337" t="s">
        <v>843</v>
      </c>
      <c r="N337" t="s">
        <v>797</v>
      </c>
      <c r="O337" t="s">
        <v>797</v>
      </c>
      <c r="P337" t="s">
        <v>898</v>
      </c>
      <c r="Q337" t="s">
        <v>899</v>
      </c>
      <c r="R337" t="s">
        <v>37</v>
      </c>
      <c r="S337" t="s">
        <v>814</v>
      </c>
      <c r="T337" t="s">
        <v>2140</v>
      </c>
      <c r="U337">
        <v>0</v>
      </c>
      <c r="V337" t="s">
        <v>2134</v>
      </c>
      <c r="W337" t="s">
        <v>2135</v>
      </c>
    </row>
    <row r="338" spans="1:23" customFormat="1" ht="16" x14ac:dyDescent="0.2">
      <c r="A338" t="s">
        <v>2141</v>
      </c>
      <c r="B338" t="s">
        <v>37</v>
      </c>
      <c r="C338" t="s">
        <v>37</v>
      </c>
      <c r="D338">
        <v>2103</v>
      </c>
      <c r="E338" t="s">
        <v>144</v>
      </c>
      <c r="F338" t="s">
        <v>799</v>
      </c>
      <c r="G338" t="s">
        <v>798</v>
      </c>
      <c r="H338" t="s">
        <v>798</v>
      </c>
      <c r="I338">
        <v>0</v>
      </c>
      <c r="J338" t="s">
        <v>797</v>
      </c>
      <c r="K338" t="s">
        <v>797</v>
      </c>
      <c r="L338" t="s">
        <v>37</v>
      </c>
      <c r="M338" t="s">
        <v>843</v>
      </c>
      <c r="N338" t="s">
        <v>797</v>
      </c>
      <c r="O338" t="s">
        <v>797</v>
      </c>
      <c r="P338" t="s">
        <v>1048</v>
      </c>
      <c r="Q338" t="s">
        <v>1049</v>
      </c>
      <c r="R338" t="s">
        <v>37</v>
      </c>
      <c r="S338" t="s">
        <v>814</v>
      </c>
      <c r="T338" t="s">
        <v>2142</v>
      </c>
      <c r="U338">
        <v>0</v>
      </c>
      <c r="V338" t="s">
        <v>2143</v>
      </c>
      <c r="W338" t="s">
        <v>2144</v>
      </c>
    </row>
    <row r="339" spans="1:23" customFormat="1" ht="16" x14ac:dyDescent="0.2">
      <c r="A339" t="s">
        <v>2141</v>
      </c>
      <c r="B339" t="s">
        <v>37</v>
      </c>
      <c r="C339" t="s">
        <v>37</v>
      </c>
      <c r="D339">
        <v>2103</v>
      </c>
      <c r="E339" t="s">
        <v>985</v>
      </c>
      <c r="F339" t="s">
        <v>799</v>
      </c>
      <c r="G339" t="s">
        <v>798</v>
      </c>
      <c r="H339" t="s">
        <v>798</v>
      </c>
      <c r="I339">
        <v>0</v>
      </c>
      <c r="J339" t="s">
        <v>797</v>
      </c>
      <c r="K339" t="s">
        <v>797</v>
      </c>
      <c r="L339" t="s">
        <v>37</v>
      </c>
      <c r="M339" t="s">
        <v>843</v>
      </c>
      <c r="N339" t="s">
        <v>797</v>
      </c>
      <c r="O339" t="s">
        <v>797</v>
      </c>
      <c r="P339" t="s">
        <v>1048</v>
      </c>
      <c r="Q339" t="s">
        <v>1049</v>
      </c>
      <c r="R339" t="s">
        <v>37</v>
      </c>
      <c r="S339" t="s">
        <v>814</v>
      </c>
      <c r="T339" t="s">
        <v>2145</v>
      </c>
      <c r="U339">
        <v>0</v>
      </c>
      <c r="V339" t="s">
        <v>2143</v>
      </c>
      <c r="W339" t="s">
        <v>2144</v>
      </c>
    </row>
    <row r="340" spans="1:23" customFormat="1" ht="16" x14ac:dyDescent="0.2">
      <c r="A340" t="s">
        <v>2141</v>
      </c>
      <c r="B340" t="s">
        <v>37</v>
      </c>
      <c r="C340" t="s">
        <v>37</v>
      </c>
      <c r="D340">
        <v>2103</v>
      </c>
      <c r="E340" t="s">
        <v>1041</v>
      </c>
      <c r="F340" t="s">
        <v>799</v>
      </c>
      <c r="G340" t="s">
        <v>798</v>
      </c>
      <c r="H340" t="s">
        <v>798</v>
      </c>
      <c r="I340">
        <v>0</v>
      </c>
      <c r="J340" t="s">
        <v>797</v>
      </c>
      <c r="K340" t="s">
        <v>797</v>
      </c>
      <c r="L340" t="s">
        <v>37</v>
      </c>
      <c r="M340" t="s">
        <v>843</v>
      </c>
      <c r="N340" t="s">
        <v>797</v>
      </c>
      <c r="O340" t="s">
        <v>797</v>
      </c>
      <c r="P340" t="s">
        <v>1048</v>
      </c>
      <c r="Q340" t="s">
        <v>1049</v>
      </c>
      <c r="R340" t="s">
        <v>37</v>
      </c>
      <c r="S340" t="s">
        <v>814</v>
      </c>
      <c r="T340" t="s">
        <v>2146</v>
      </c>
      <c r="U340">
        <v>0</v>
      </c>
      <c r="V340" t="s">
        <v>2143</v>
      </c>
      <c r="W340" t="s">
        <v>2144</v>
      </c>
    </row>
    <row r="341" spans="1:23" customFormat="1" ht="16" x14ac:dyDescent="0.2">
      <c r="A341" t="s">
        <v>2141</v>
      </c>
      <c r="B341" t="s">
        <v>37</v>
      </c>
      <c r="C341" t="s">
        <v>37</v>
      </c>
      <c r="D341">
        <v>2103</v>
      </c>
      <c r="E341" t="s">
        <v>1436</v>
      </c>
      <c r="F341" t="s">
        <v>799</v>
      </c>
      <c r="G341" t="s">
        <v>798</v>
      </c>
      <c r="H341" t="s">
        <v>798</v>
      </c>
      <c r="I341">
        <v>0</v>
      </c>
      <c r="J341" t="s">
        <v>797</v>
      </c>
      <c r="K341" t="s">
        <v>797</v>
      </c>
      <c r="L341" t="s">
        <v>37</v>
      </c>
      <c r="M341" t="s">
        <v>843</v>
      </c>
      <c r="N341" t="s">
        <v>797</v>
      </c>
      <c r="O341" t="s">
        <v>797</v>
      </c>
      <c r="P341" t="s">
        <v>1048</v>
      </c>
      <c r="Q341" t="s">
        <v>1049</v>
      </c>
      <c r="R341" t="s">
        <v>37</v>
      </c>
      <c r="S341" t="s">
        <v>814</v>
      </c>
      <c r="T341" t="s">
        <v>2147</v>
      </c>
      <c r="U341">
        <v>0</v>
      </c>
      <c r="V341" t="s">
        <v>2143</v>
      </c>
      <c r="W341" t="s">
        <v>2144</v>
      </c>
    </row>
    <row r="342" spans="1:23" customFormat="1" ht="16" x14ac:dyDescent="0.2">
      <c r="A342" t="s">
        <v>2141</v>
      </c>
      <c r="B342" t="s">
        <v>37</v>
      </c>
      <c r="C342" t="s">
        <v>37</v>
      </c>
      <c r="D342">
        <v>2103</v>
      </c>
      <c r="E342" t="s">
        <v>904</v>
      </c>
      <c r="F342" t="s">
        <v>799</v>
      </c>
      <c r="G342" t="s">
        <v>798</v>
      </c>
      <c r="H342" t="s">
        <v>798</v>
      </c>
      <c r="I342">
        <v>0</v>
      </c>
      <c r="J342" t="s">
        <v>797</v>
      </c>
      <c r="K342" t="s">
        <v>797</v>
      </c>
      <c r="L342" t="s">
        <v>37</v>
      </c>
      <c r="M342" t="s">
        <v>843</v>
      </c>
      <c r="N342" t="s">
        <v>797</v>
      </c>
      <c r="O342" t="s">
        <v>797</v>
      </c>
      <c r="P342" t="s">
        <v>1048</v>
      </c>
      <c r="Q342" t="s">
        <v>1049</v>
      </c>
      <c r="R342" t="s">
        <v>37</v>
      </c>
      <c r="S342" t="s">
        <v>814</v>
      </c>
      <c r="T342" t="s">
        <v>2148</v>
      </c>
      <c r="U342">
        <v>0</v>
      </c>
      <c r="V342" t="s">
        <v>2143</v>
      </c>
      <c r="W342" t="s">
        <v>2144</v>
      </c>
    </row>
    <row r="343" spans="1:23" customFormat="1" ht="16" x14ac:dyDescent="0.2">
      <c r="A343" t="s">
        <v>2141</v>
      </c>
      <c r="B343" t="s">
        <v>37</v>
      </c>
      <c r="C343" t="s">
        <v>37</v>
      </c>
      <c r="D343">
        <v>2103</v>
      </c>
      <c r="E343" t="s">
        <v>861</v>
      </c>
      <c r="F343" t="s">
        <v>799</v>
      </c>
      <c r="G343" t="s">
        <v>798</v>
      </c>
      <c r="H343" t="s">
        <v>798</v>
      </c>
      <c r="I343">
        <v>0</v>
      </c>
      <c r="J343" t="s">
        <v>797</v>
      </c>
      <c r="K343" t="s">
        <v>797</v>
      </c>
      <c r="L343" t="s">
        <v>37</v>
      </c>
      <c r="M343" t="s">
        <v>843</v>
      </c>
      <c r="N343" t="s">
        <v>797</v>
      </c>
      <c r="O343" t="s">
        <v>797</v>
      </c>
      <c r="P343" t="s">
        <v>898</v>
      </c>
      <c r="Q343" t="s">
        <v>899</v>
      </c>
      <c r="R343" t="s">
        <v>37</v>
      </c>
      <c r="S343" t="s">
        <v>814</v>
      </c>
      <c r="T343" t="s">
        <v>2149</v>
      </c>
      <c r="U343">
        <v>0</v>
      </c>
      <c r="V343" t="s">
        <v>2143</v>
      </c>
      <c r="W343" t="s">
        <v>2144</v>
      </c>
    </row>
    <row r="344" spans="1:23" customFormat="1" ht="16" x14ac:dyDescent="0.2">
      <c r="A344" t="s">
        <v>2150</v>
      </c>
      <c r="B344" t="s">
        <v>37</v>
      </c>
      <c r="C344" t="s">
        <v>37</v>
      </c>
      <c r="D344">
        <v>1455</v>
      </c>
      <c r="E344" t="s">
        <v>144</v>
      </c>
      <c r="F344" t="s">
        <v>799</v>
      </c>
      <c r="G344" t="s">
        <v>798</v>
      </c>
      <c r="H344" t="s">
        <v>798</v>
      </c>
      <c r="I344">
        <v>0</v>
      </c>
      <c r="J344" t="s">
        <v>797</v>
      </c>
      <c r="K344" t="s">
        <v>797</v>
      </c>
      <c r="L344" t="s">
        <v>1279</v>
      </c>
      <c r="M344" t="s">
        <v>797</v>
      </c>
      <c r="N344" t="s">
        <v>812</v>
      </c>
      <c r="O344" t="s">
        <v>813</v>
      </c>
      <c r="P344" t="s">
        <v>797</v>
      </c>
      <c r="Q344" t="s">
        <v>797</v>
      </c>
      <c r="R344" t="s">
        <v>37</v>
      </c>
      <c r="S344" t="s">
        <v>814</v>
      </c>
      <c r="T344" t="s">
        <v>2151</v>
      </c>
      <c r="U344">
        <v>0</v>
      </c>
      <c r="V344" t="s">
        <v>2152</v>
      </c>
      <c r="W344" t="s">
        <v>2153</v>
      </c>
    </row>
    <row r="345" spans="1:23" customFormat="1" ht="16" x14ac:dyDescent="0.2">
      <c r="A345" t="s">
        <v>2150</v>
      </c>
      <c r="B345" t="s">
        <v>37</v>
      </c>
      <c r="C345" t="s">
        <v>37</v>
      </c>
      <c r="D345">
        <v>1455</v>
      </c>
      <c r="E345" t="s">
        <v>985</v>
      </c>
      <c r="F345" t="s">
        <v>799</v>
      </c>
      <c r="G345" t="s">
        <v>798</v>
      </c>
      <c r="H345" t="s">
        <v>798</v>
      </c>
      <c r="I345">
        <v>0</v>
      </c>
      <c r="J345" t="s">
        <v>797</v>
      </c>
      <c r="K345" t="s">
        <v>797</v>
      </c>
      <c r="L345" t="s">
        <v>1279</v>
      </c>
      <c r="M345" t="s">
        <v>797</v>
      </c>
      <c r="N345" t="s">
        <v>812</v>
      </c>
      <c r="O345" t="s">
        <v>813</v>
      </c>
      <c r="P345" t="s">
        <v>797</v>
      </c>
      <c r="Q345" t="s">
        <v>797</v>
      </c>
      <c r="R345" t="s">
        <v>37</v>
      </c>
      <c r="S345" t="s">
        <v>814</v>
      </c>
      <c r="T345" t="s">
        <v>2154</v>
      </c>
      <c r="U345">
        <v>0</v>
      </c>
      <c r="V345" t="s">
        <v>2152</v>
      </c>
      <c r="W345" t="s">
        <v>2153</v>
      </c>
    </row>
    <row r="346" spans="1:23" customFormat="1" ht="16" x14ac:dyDescent="0.2">
      <c r="A346" t="s">
        <v>2150</v>
      </c>
      <c r="B346" t="s">
        <v>37</v>
      </c>
      <c r="C346" t="s">
        <v>37</v>
      </c>
      <c r="D346">
        <v>1455</v>
      </c>
      <c r="E346" t="s">
        <v>1041</v>
      </c>
      <c r="F346" t="s">
        <v>799</v>
      </c>
      <c r="G346" t="s">
        <v>798</v>
      </c>
      <c r="H346" t="s">
        <v>798</v>
      </c>
      <c r="I346">
        <v>0</v>
      </c>
      <c r="J346" t="s">
        <v>797</v>
      </c>
      <c r="K346" t="s">
        <v>797</v>
      </c>
      <c r="L346" t="s">
        <v>1279</v>
      </c>
      <c r="M346" t="s">
        <v>797</v>
      </c>
      <c r="N346" t="s">
        <v>812</v>
      </c>
      <c r="O346" t="s">
        <v>813</v>
      </c>
      <c r="P346" t="s">
        <v>797</v>
      </c>
      <c r="Q346" t="s">
        <v>797</v>
      </c>
      <c r="R346" t="s">
        <v>37</v>
      </c>
      <c r="S346" t="s">
        <v>814</v>
      </c>
      <c r="T346" t="s">
        <v>2155</v>
      </c>
      <c r="U346">
        <v>0</v>
      </c>
      <c r="V346" t="s">
        <v>2152</v>
      </c>
      <c r="W346" t="s">
        <v>2153</v>
      </c>
    </row>
    <row r="347" spans="1:23" customFormat="1" ht="16" x14ac:dyDescent="0.2">
      <c r="A347" t="s">
        <v>2150</v>
      </c>
      <c r="B347" t="s">
        <v>37</v>
      </c>
      <c r="C347" t="s">
        <v>37</v>
      </c>
      <c r="D347">
        <v>1455</v>
      </c>
      <c r="E347" t="s">
        <v>1436</v>
      </c>
      <c r="F347" t="s">
        <v>799</v>
      </c>
      <c r="G347" t="s">
        <v>798</v>
      </c>
      <c r="H347" t="s">
        <v>798</v>
      </c>
      <c r="I347">
        <v>0</v>
      </c>
      <c r="J347" t="s">
        <v>797</v>
      </c>
      <c r="K347" t="s">
        <v>797</v>
      </c>
      <c r="L347" t="s">
        <v>1279</v>
      </c>
      <c r="M347" t="s">
        <v>797</v>
      </c>
      <c r="N347" t="s">
        <v>812</v>
      </c>
      <c r="O347" t="s">
        <v>813</v>
      </c>
      <c r="P347" t="s">
        <v>797</v>
      </c>
      <c r="Q347" t="s">
        <v>797</v>
      </c>
      <c r="R347" t="s">
        <v>37</v>
      </c>
      <c r="S347" t="s">
        <v>814</v>
      </c>
      <c r="T347" t="s">
        <v>2156</v>
      </c>
      <c r="U347">
        <v>0</v>
      </c>
      <c r="V347" t="s">
        <v>2152</v>
      </c>
      <c r="W347" t="s">
        <v>2153</v>
      </c>
    </row>
    <row r="348" spans="1:23" customFormat="1" ht="16" x14ac:dyDescent="0.2">
      <c r="A348" t="s">
        <v>2150</v>
      </c>
      <c r="B348" t="s">
        <v>37</v>
      </c>
      <c r="C348" t="s">
        <v>37</v>
      </c>
      <c r="D348">
        <v>1455</v>
      </c>
      <c r="E348" t="s">
        <v>856</v>
      </c>
      <c r="F348" t="s">
        <v>798</v>
      </c>
      <c r="G348" t="s">
        <v>799</v>
      </c>
      <c r="H348" t="s">
        <v>798</v>
      </c>
      <c r="I348">
        <v>0</v>
      </c>
      <c r="J348" t="s">
        <v>797</v>
      </c>
      <c r="K348" t="s">
        <v>797</v>
      </c>
      <c r="L348" t="s">
        <v>811</v>
      </c>
      <c r="M348" t="s">
        <v>797</v>
      </c>
      <c r="N348" t="s">
        <v>812</v>
      </c>
      <c r="O348" t="s">
        <v>813</v>
      </c>
      <c r="P348" t="s">
        <v>797</v>
      </c>
      <c r="Q348" t="s">
        <v>797</v>
      </c>
      <c r="R348" t="s">
        <v>37</v>
      </c>
      <c r="S348" t="s">
        <v>814</v>
      </c>
      <c r="T348" t="s">
        <v>2157</v>
      </c>
      <c r="U348">
        <v>0</v>
      </c>
      <c r="V348" t="s">
        <v>2152</v>
      </c>
      <c r="W348" t="s">
        <v>2153</v>
      </c>
    </row>
    <row r="349" spans="1:23" customFormat="1" ht="16" x14ac:dyDescent="0.2">
      <c r="A349" t="s">
        <v>2150</v>
      </c>
      <c r="B349" t="s">
        <v>37</v>
      </c>
      <c r="C349" t="s">
        <v>37</v>
      </c>
      <c r="D349">
        <v>1455</v>
      </c>
      <c r="E349" t="s">
        <v>904</v>
      </c>
      <c r="F349" t="s">
        <v>799</v>
      </c>
      <c r="G349" t="s">
        <v>798</v>
      </c>
      <c r="H349" t="s">
        <v>798</v>
      </c>
      <c r="I349">
        <v>0</v>
      </c>
      <c r="J349" t="s">
        <v>797</v>
      </c>
      <c r="K349" t="s">
        <v>797</v>
      </c>
      <c r="L349" t="s">
        <v>1279</v>
      </c>
      <c r="M349" t="s">
        <v>797</v>
      </c>
      <c r="N349" t="s">
        <v>812</v>
      </c>
      <c r="O349" t="s">
        <v>813</v>
      </c>
      <c r="P349" t="s">
        <v>797</v>
      </c>
      <c r="Q349" t="s">
        <v>797</v>
      </c>
      <c r="R349" t="s">
        <v>37</v>
      </c>
      <c r="S349" t="s">
        <v>814</v>
      </c>
      <c r="T349" t="s">
        <v>2158</v>
      </c>
      <c r="U349">
        <v>0</v>
      </c>
      <c r="V349" t="s">
        <v>2152</v>
      </c>
      <c r="W349" t="s">
        <v>2153</v>
      </c>
    </row>
    <row r="350" spans="1:23" customFormat="1" ht="16" x14ac:dyDescent="0.2">
      <c r="A350" t="s">
        <v>2150</v>
      </c>
      <c r="B350" t="s">
        <v>37</v>
      </c>
      <c r="C350" t="s">
        <v>37</v>
      </c>
      <c r="D350">
        <v>1455</v>
      </c>
      <c r="E350" t="s">
        <v>861</v>
      </c>
      <c r="F350" t="s">
        <v>799</v>
      </c>
      <c r="G350" t="s">
        <v>798</v>
      </c>
      <c r="H350" t="s">
        <v>798</v>
      </c>
      <c r="I350">
        <v>0</v>
      </c>
      <c r="J350" t="s">
        <v>797</v>
      </c>
      <c r="K350" t="s">
        <v>797</v>
      </c>
      <c r="L350" t="s">
        <v>1279</v>
      </c>
      <c r="M350" t="s">
        <v>797</v>
      </c>
      <c r="N350" t="s">
        <v>812</v>
      </c>
      <c r="O350" t="s">
        <v>813</v>
      </c>
      <c r="P350" t="s">
        <v>797</v>
      </c>
      <c r="Q350" t="s">
        <v>797</v>
      </c>
      <c r="R350" t="s">
        <v>37</v>
      </c>
      <c r="S350" t="s">
        <v>814</v>
      </c>
      <c r="T350" t="s">
        <v>2159</v>
      </c>
      <c r="U350">
        <v>0</v>
      </c>
      <c r="V350" t="s">
        <v>2152</v>
      </c>
      <c r="W350" t="s">
        <v>2153</v>
      </c>
    </row>
    <row r="351" spans="1:23" customFormat="1" ht="16" x14ac:dyDescent="0.2">
      <c r="A351" t="s">
        <v>2160</v>
      </c>
      <c r="B351" t="s">
        <v>37</v>
      </c>
      <c r="C351" t="s">
        <v>37</v>
      </c>
      <c r="D351">
        <v>1266</v>
      </c>
      <c r="E351" t="s">
        <v>144</v>
      </c>
      <c r="F351" t="s">
        <v>799</v>
      </c>
      <c r="G351" t="s">
        <v>798</v>
      </c>
      <c r="H351" t="s">
        <v>798</v>
      </c>
      <c r="I351">
        <v>0</v>
      </c>
      <c r="J351" t="s">
        <v>797</v>
      </c>
      <c r="K351" t="s">
        <v>797</v>
      </c>
      <c r="L351" t="s">
        <v>1279</v>
      </c>
      <c r="M351" t="s">
        <v>797</v>
      </c>
      <c r="N351" t="s">
        <v>812</v>
      </c>
      <c r="O351" t="s">
        <v>813</v>
      </c>
      <c r="P351" t="s">
        <v>797</v>
      </c>
      <c r="Q351" t="s">
        <v>797</v>
      </c>
      <c r="R351" t="s">
        <v>37</v>
      </c>
      <c r="S351" t="s">
        <v>814</v>
      </c>
      <c r="T351" t="s">
        <v>2161</v>
      </c>
      <c r="U351">
        <v>0</v>
      </c>
      <c r="V351" t="s">
        <v>2162</v>
      </c>
      <c r="W351" t="s">
        <v>2163</v>
      </c>
    </row>
    <row r="352" spans="1:23" customFormat="1" ht="16" x14ac:dyDescent="0.2">
      <c r="A352" t="s">
        <v>2160</v>
      </c>
      <c r="B352" t="s">
        <v>37</v>
      </c>
      <c r="C352" t="s">
        <v>37</v>
      </c>
      <c r="D352">
        <v>1266</v>
      </c>
      <c r="E352" t="s">
        <v>985</v>
      </c>
      <c r="F352" t="s">
        <v>799</v>
      </c>
      <c r="G352" t="s">
        <v>798</v>
      </c>
      <c r="H352" t="s">
        <v>798</v>
      </c>
      <c r="I352">
        <v>0</v>
      </c>
      <c r="J352" t="s">
        <v>797</v>
      </c>
      <c r="K352" t="s">
        <v>797</v>
      </c>
      <c r="L352" t="s">
        <v>1279</v>
      </c>
      <c r="M352" t="s">
        <v>797</v>
      </c>
      <c r="N352" t="s">
        <v>812</v>
      </c>
      <c r="O352" t="s">
        <v>813</v>
      </c>
      <c r="P352" t="s">
        <v>797</v>
      </c>
      <c r="Q352" t="s">
        <v>797</v>
      </c>
      <c r="R352" t="s">
        <v>37</v>
      </c>
      <c r="S352" t="s">
        <v>814</v>
      </c>
      <c r="T352" t="s">
        <v>2164</v>
      </c>
      <c r="U352">
        <v>0</v>
      </c>
      <c r="V352" t="s">
        <v>2162</v>
      </c>
      <c r="W352" t="s">
        <v>2163</v>
      </c>
    </row>
    <row r="353" spans="1:23" customFormat="1" ht="16" x14ac:dyDescent="0.2">
      <c r="A353" t="s">
        <v>2160</v>
      </c>
      <c r="B353" t="s">
        <v>37</v>
      </c>
      <c r="C353" t="s">
        <v>37</v>
      </c>
      <c r="D353">
        <v>1266</v>
      </c>
      <c r="E353" t="s">
        <v>1041</v>
      </c>
      <c r="F353" t="s">
        <v>799</v>
      </c>
      <c r="G353" t="s">
        <v>798</v>
      </c>
      <c r="H353" t="s">
        <v>798</v>
      </c>
      <c r="I353">
        <v>0</v>
      </c>
      <c r="J353" t="s">
        <v>797</v>
      </c>
      <c r="K353" t="s">
        <v>797</v>
      </c>
      <c r="L353" t="s">
        <v>1279</v>
      </c>
      <c r="M353" t="s">
        <v>797</v>
      </c>
      <c r="N353" t="s">
        <v>812</v>
      </c>
      <c r="O353" t="s">
        <v>813</v>
      </c>
      <c r="P353" t="s">
        <v>797</v>
      </c>
      <c r="Q353" t="s">
        <v>797</v>
      </c>
      <c r="R353" t="s">
        <v>37</v>
      </c>
      <c r="S353" t="s">
        <v>814</v>
      </c>
      <c r="T353" t="s">
        <v>2165</v>
      </c>
      <c r="U353">
        <v>0</v>
      </c>
      <c r="V353" t="s">
        <v>2162</v>
      </c>
      <c r="W353" t="s">
        <v>2163</v>
      </c>
    </row>
    <row r="354" spans="1:23" customFormat="1" ht="16" x14ac:dyDescent="0.2">
      <c r="A354" t="s">
        <v>2160</v>
      </c>
      <c r="B354" t="s">
        <v>37</v>
      </c>
      <c r="C354" t="s">
        <v>37</v>
      </c>
      <c r="D354">
        <v>1266</v>
      </c>
      <c r="E354" t="s">
        <v>1436</v>
      </c>
      <c r="F354" t="s">
        <v>799</v>
      </c>
      <c r="G354" t="s">
        <v>798</v>
      </c>
      <c r="H354" t="s">
        <v>798</v>
      </c>
      <c r="I354">
        <v>0</v>
      </c>
      <c r="J354" t="s">
        <v>797</v>
      </c>
      <c r="K354" t="s">
        <v>797</v>
      </c>
      <c r="L354" t="s">
        <v>1279</v>
      </c>
      <c r="M354" t="s">
        <v>797</v>
      </c>
      <c r="N354" t="s">
        <v>812</v>
      </c>
      <c r="O354" t="s">
        <v>813</v>
      </c>
      <c r="P354" t="s">
        <v>797</v>
      </c>
      <c r="Q354" t="s">
        <v>797</v>
      </c>
      <c r="R354" t="s">
        <v>37</v>
      </c>
      <c r="S354" t="s">
        <v>814</v>
      </c>
      <c r="T354" t="s">
        <v>2166</v>
      </c>
      <c r="U354">
        <v>0</v>
      </c>
      <c r="V354" t="s">
        <v>2162</v>
      </c>
      <c r="W354" t="s">
        <v>2163</v>
      </c>
    </row>
    <row r="355" spans="1:23" customFormat="1" ht="16" x14ac:dyDescent="0.2">
      <c r="A355" t="s">
        <v>2160</v>
      </c>
      <c r="B355" t="s">
        <v>37</v>
      </c>
      <c r="C355" t="s">
        <v>37</v>
      </c>
      <c r="D355">
        <v>1266</v>
      </c>
      <c r="E355" t="s">
        <v>904</v>
      </c>
      <c r="F355" t="s">
        <v>799</v>
      </c>
      <c r="G355" t="s">
        <v>798</v>
      </c>
      <c r="H355" t="s">
        <v>798</v>
      </c>
      <c r="I355">
        <v>0</v>
      </c>
      <c r="J355" t="s">
        <v>797</v>
      </c>
      <c r="K355" t="s">
        <v>797</v>
      </c>
      <c r="L355" t="s">
        <v>1279</v>
      </c>
      <c r="M355" t="s">
        <v>797</v>
      </c>
      <c r="N355" t="s">
        <v>812</v>
      </c>
      <c r="O355" t="s">
        <v>813</v>
      </c>
      <c r="P355" t="s">
        <v>797</v>
      </c>
      <c r="Q355" t="s">
        <v>797</v>
      </c>
      <c r="R355" t="s">
        <v>37</v>
      </c>
      <c r="S355" t="s">
        <v>814</v>
      </c>
      <c r="T355" t="s">
        <v>2167</v>
      </c>
      <c r="U355">
        <v>0</v>
      </c>
      <c r="V355" t="s">
        <v>2162</v>
      </c>
      <c r="W355" t="s">
        <v>2163</v>
      </c>
    </row>
    <row r="356" spans="1:23" customFormat="1" ht="16" x14ac:dyDescent="0.2">
      <c r="A356" t="s">
        <v>2160</v>
      </c>
      <c r="B356" t="s">
        <v>37</v>
      </c>
      <c r="C356" t="s">
        <v>37</v>
      </c>
      <c r="D356">
        <v>1266</v>
      </c>
      <c r="E356" t="s">
        <v>861</v>
      </c>
      <c r="F356" t="s">
        <v>799</v>
      </c>
      <c r="G356" t="s">
        <v>798</v>
      </c>
      <c r="H356" t="s">
        <v>798</v>
      </c>
      <c r="I356">
        <v>0</v>
      </c>
      <c r="J356" t="s">
        <v>797</v>
      </c>
      <c r="K356" t="s">
        <v>797</v>
      </c>
      <c r="L356" t="s">
        <v>1279</v>
      </c>
      <c r="M356" t="s">
        <v>797</v>
      </c>
      <c r="N356" t="s">
        <v>812</v>
      </c>
      <c r="O356" t="s">
        <v>813</v>
      </c>
      <c r="P356" t="s">
        <v>797</v>
      </c>
      <c r="Q356" t="s">
        <v>797</v>
      </c>
      <c r="R356" t="s">
        <v>37</v>
      </c>
      <c r="S356" t="s">
        <v>814</v>
      </c>
      <c r="T356" t="s">
        <v>2168</v>
      </c>
      <c r="U356">
        <v>0</v>
      </c>
      <c r="V356" t="s">
        <v>2162</v>
      </c>
      <c r="W356" t="s">
        <v>2163</v>
      </c>
    </row>
    <row r="357" spans="1:23" customFormat="1" ht="16" x14ac:dyDescent="0.2">
      <c r="A357" t="s">
        <v>2169</v>
      </c>
      <c r="B357" t="s">
        <v>37</v>
      </c>
      <c r="C357" t="s">
        <v>37</v>
      </c>
      <c r="D357">
        <v>1456</v>
      </c>
      <c r="E357" t="s">
        <v>144</v>
      </c>
      <c r="F357" t="s">
        <v>799</v>
      </c>
      <c r="G357" t="s">
        <v>798</v>
      </c>
      <c r="H357" t="s">
        <v>798</v>
      </c>
      <c r="I357">
        <v>0</v>
      </c>
      <c r="J357" t="s">
        <v>797</v>
      </c>
      <c r="K357" t="s">
        <v>797</v>
      </c>
      <c r="L357" t="s">
        <v>1279</v>
      </c>
      <c r="M357" t="s">
        <v>797</v>
      </c>
      <c r="N357" t="s">
        <v>812</v>
      </c>
      <c r="O357" t="s">
        <v>813</v>
      </c>
      <c r="P357" t="s">
        <v>797</v>
      </c>
      <c r="Q357" t="s">
        <v>797</v>
      </c>
      <c r="R357" t="s">
        <v>37</v>
      </c>
      <c r="S357" t="s">
        <v>814</v>
      </c>
      <c r="T357" t="s">
        <v>2170</v>
      </c>
      <c r="U357">
        <v>0</v>
      </c>
      <c r="V357" t="s">
        <v>2171</v>
      </c>
      <c r="W357" t="s">
        <v>2172</v>
      </c>
    </row>
    <row r="358" spans="1:23" customFormat="1" ht="16" x14ac:dyDescent="0.2">
      <c r="A358" t="s">
        <v>2169</v>
      </c>
      <c r="B358" t="s">
        <v>37</v>
      </c>
      <c r="C358" t="s">
        <v>37</v>
      </c>
      <c r="D358">
        <v>1456</v>
      </c>
      <c r="E358" t="s">
        <v>985</v>
      </c>
      <c r="F358" t="s">
        <v>799</v>
      </c>
      <c r="G358" t="s">
        <v>798</v>
      </c>
      <c r="H358" t="s">
        <v>798</v>
      </c>
      <c r="I358">
        <v>0</v>
      </c>
      <c r="J358" t="s">
        <v>797</v>
      </c>
      <c r="K358" t="s">
        <v>797</v>
      </c>
      <c r="L358" t="s">
        <v>1279</v>
      </c>
      <c r="M358" t="s">
        <v>797</v>
      </c>
      <c r="N358" t="s">
        <v>812</v>
      </c>
      <c r="O358" t="s">
        <v>813</v>
      </c>
      <c r="P358" t="s">
        <v>797</v>
      </c>
      <c r="Q358" t="s">
        <v>797</v>
      </c>
      <c r="R358" t="s">
        <v>37</v>
      </c>
      <c r="S358" t="s">
        <v>814</v>
      </c>
      <c r="T358" t="s">
        <v>2173</v>
      </c>
      <c r="U358">
        <v>0</v>
      </c>
      <c r="V358" t="s">
        <v>2171</v>
      </c>
      <c r="W358" t="s">
        <v>2172</v>
      </c>
    </row>
    <row r="359" spans="1:23" customFormat="1" ht="16" x14ac:dyDescent="0.2">
      <c r="A359" t="s">
        <v>2169</v>
      </c>
      <c r="B359" t="s">
        <v>37</v>
      </c>
      <c r="C359" t="s">
        <v>37</v>
      </c>
      <c r="D359">
        <v>1456</v>
      </c>
      <c r="E359" t="s">
        <v>1041</v>
      </c>
      <c r="F359" t="s">
        <v>799</v>
      </c>
      <c r="G359" t="s">
        <v>798</v>
      </c>
      <c r="H359" t="s">
        <v>798</v>
      </c>
      <c r="I359">
        <v>0</v>
      </c>
      <c r="J359" t="s">
        <v>797</v>
      </c>
      <c r="K359" t="s">
        <v>797</v>
      </c>
      <c r="L359" t="s">
        <v>1279</v>
      </c>
      <c r="M359" t="s">
        <v>797</v>
      </c>
      <c r="N359" t="s">
        <v>812</v>
      </c>
      <c r="O359" t="s">
        <v>813</v>
      </c>
      <c r="P359" t="s">
        <v>797</v>
      </c>
      <c r="Q359" t="s">
        <v>797</v>
      </c>
      <c r="R359" t="s">
        <v>37</v>
      </c>
      <c r="S359" t="s">
        <v>814</v>
      </c>
      <c r="T359" t="s">
        <v>2174</v>
      </c>
      <c r="U359">
        <v>0</v>
      </c>
      <c r="V359" t="s">
        <v>2171</v>
      </c>
      <c r="W359" t="s">
        <v>2172</v>
      </c>
    </row>
    <row r="360" spans="1:23" customFormat="1" ht="16" x14ac:dyDescent="0.2">
      <c r="A360" t="s">
        <v>2169</v>
      </c>
      <c r="B360" t="s">
        <v>37</v>
      </c>
      <c r="C360" t="s">
        <v>37</v>
      </c>
      <c r="D360">
        <v>1456</v>
      </c>
      <c r="E360" t="s">
        <v>1436</v>
      </c>
      <c r="F360" t="s">
        <v>799</v>
      </c>
      <c r="G360" t="s">
        <v>798</v>
      </c>
      <c r="H360" t="s">
        <v>798</v>
      </c>
      <c r="I360">
        <v>0</v>
      </c>
      <c r="J360" t="s">
        <v>797</v>
      </c>
      <c r="K360" t="s">
        <v>797</v>
      </c>
      <c r="L360" t="s">
        <v>1279</v>
      </c>
      <c r="M360" t="s">
        <v>797</v>
      </c>
      <c r="N360" t="s">
        <v>812</v>
      </c>
      <c r="O360" t="s">
        <v>813</v>
      </c>
      <c r="P360" t="s">
        <v>797</v>
      </c>
      <c r="Q360" t="s">
        <v>797</v>
      </c>
      <c r="R360" t="s">
        <v>37</v>
      </c>
      <c r="S360" t="s">
        <v>814</v>
      </c>
      <c r="T360" t="s">
        <v>2175</v>
      </c>
      <c r="U360">
        <v>0</v>
      </c>
      <c r="V360" t="s">
        <v>2171</v>
      </c>
      <c r="W360" t="s">
        <v>2172</v>
      </c>
    </row>
    <row r="361" spans="1:23" customFormat="1" ht="16" x14ac:dyDescent="0.2">
      <c r="A361" t="s">
        <v>2169</v>
      </c>
      <c r="B361" t="s">
        <v>37</v>
      </c>
      <c r="C361" t="s">
        <v>37</v>
      </c>
      <c r="D361">
        <v>1456</v>
      </c>
      <c r="E361" t="s">
        <v>904</v>
      </c>
      <c r="F361" t="s">
        <v>799</v>
      </c>
      <c r="G361" t="s">
        <v>798</v>
      </c>
      <c r="H361" t="s">
        <v>798</v>
      </c>
      <c r="I361">
        <v>0</v>
      </c>
      <c r="J361" t="s">
        <v>797</v>
      </c>
      <c r="K361" t="s">
        <v>797</v>
      </c>
      <c r="L361" t="s">
        <v>1279</v>
      </c>
      <c r="M361" t="s">
        <v>797</v>
      </c>
      <c r="N361" t="s">
        <v>812</v>
      </c>
      <c r="O361" t="s">
        <v>813</v>
      </c>
      <c r="P361" t="s">
        <v>797</v>
      </c>
      <c r="Q361" t="s">
        <v>797</v>
      </c>
      <c r="R361" t="s">
        <v>37</v>
      </c>
      <c r="S361" t="s">
        <v>814</v>
      </c>
      <c r="T361" t="s">
        <v>2176</v>
      </c>
      <c r="U361">
        <v>0</v>
      </c>
      <c r="V361" t="s">
        <v>2171</v>
      </c>
      <c r="W361" t="s">
        <v>2172</v>
      </c>
    </row>
    <row r="362" spans="1:23" customFormat="1" ht="16" x14ac:dyDescent="0.2">
      <c r="A362" t="s">
        <v>2169</v>
      </c>
      <c r="B362" t="s">
        <v>37</v>
      </c>
      <c r="C362" t="s">
        <v>37</v>
      </c>
      <c r="D362">
        <v>1456</v>
      </c>
      <c r="E362" t="s">
        <v>861</v>
      </c>
      <c r="F362" t="s">
        <v>799</v>
      </c>
      <c r="G362" t="s">
        <v>798</v>
      </c>
      <c r="H362" t="s">
        <v>798</v>
      </c>
      <c r="I362">
        <v>0</v>
      </c>
      <c r="J362" t="s">
        <v>797</v>
      </c>
      <c r="K362" t="s">
        <v>797</v>
      </c>
      <c r="L362" t="s">
        <v>1279</v>
      </c>
      <c r="M362" t="s">
        <v>797</v>
      </c>
      <c r="N362" t="s">
        <v>812</v>
      </c>
      <c r="O362" t="s">
        <v>813</v>
      </c>
      <c r="P362" t="s">
        <v>797</v>
      </c>
      <c r="Q362" t="s">
        <v>797</v>
      </c>
      <c r="R362" t="s">
        <v>37</v>
      </c>
      <c r="S362" t="s">
        <v>814</v>
      </c>
      <c r="T362" t="s">
        <v>2177</v>
      </c>
      <c r="U362">
        <v>0</v>
      </c>
      <c r="V362" t="s">
        <v>2171</v>
      </c>
      <c r="W362" t="s">
        <v>2172</v>
      </c>
    </row>
    <row r="363" spans="1:23" customFormat="1" ht="16" x14ac:dyDescent="0.2">
      <c r="A363" t="s">
        <v>2178</v>
      </c>
      <c r="B363" t="s">
        <v>37</v>
      </c>
      <c r="C363" t="s">
        <v>37</v>
      </c>
      <c r="D363">
        <v>1397</v>
      </c>
      <c r="E363" t="s">
        <v>1092</v>
      </c>
      <c r="F363" t="s">
        <v>799</v>
      </c>
      <c r="G363" t="s">
        <v>798</v>
      </c>
      <c r="H363" t="s">
        <v>798</v>
      </c>
      <c r="I363">
        <v>0</v>
      </c>
      <c r="J363" t="s">
        <v>797</v>
      </c>
      <c r="K363" t="s">
        <v>797</v>
      </c>
      <c r="L363" t="s">
        <v>811</v>
      </c>
      <c r="M363" t="s">
        <v>843</v>
      </c>
      <c r="N363" t="s">
        <v>797</v>
      </c>
      <c r="O363" t="s">
        <v>797</v>
      </c>
      <c r="P363" t="s">
        <v>1313</v>
      </c>
      <c r="Q363" t="s">
        <v>1314</v>
      </c>
      <c r="R363" t="s">
        <v>37</v>
      </c>
      <c r="S363" t="s">
        <v>814</v>
      </c>
      <c r="T363" t="s">
        <v>2179</v>
      </c>
      <c r="U363">
        <v>0</v>
      </c>
      <c r="V363" t="s">
        <v>2180</v>
      </c>
      <c r="W363" t="s">
        <v>2181</v>
      </c>
    </row>
    <row r="364" spans="1:23" customFormat="1" ht="16" x14ac:dyDescent="0.2">
      <c r="A364" t="s">
        <v>2178</v>
      </c>
      <c r="B364" t="s">
        <v>37</v>
      </c>
      <c r="C364" t="s">
        <v>37</v>
      </c>
      <c r="D364">
        <v>1397</v>
      </c>
      <c r="E364" t="s">
        <v>144</v>
      </c>
      <c r="F364" t="s">
        <v>799</v>
      </c>
      <c r="G364" t="s">
        <v>798</v>
      </c>
      <c r="H364" t="s">
        <v>798</v>
      </c>
      <c r="I364">
        <v>0</v>
      </c>
      <c r="J364" t="s">
        <v>797</v>
      </c>
      <c r="K364" t="s">
        <v>797</v>
      </c>
      <c r="L364" t="s">
        <v>811</v>
      </c>
      <c r="M364" t="s">
        <v>797</v>
      </c>
      <c r="N364" t="s">
        <v>812</v>
      </c>
      <c r="O364" t="s">
        <v>2182</v>
      </c>
      <c r="P364" t="s">
        <v>797</v>
      </c>
      <c r="Q364" t="s">
        <v>797</v>
      </c>
      <c r="R364" t="s">
        <v>37</v>
      </c>
      <c r="S364" t="s">
        <v>814</v>
      </c>
      <c r="T364" t="s">
        <v>2183</v>
      </c>
      <c r="U364">
        <v>0</v>
      </c>
      <c r="V364" t="s">
        <v>2180</v>
      </c>
      <c r="W364" t="s">
        <v>2181</v>
      </c>
    </row>
    <row r="365" spans="1:23" customFormat="1" ht="16" x14ac:dyDescent="0.2">
      <c r="A365" t="s">
        <v>2178</v>
      </c>
      <c r="B365" t="s">
        <v>37</v>
      </c>
      <c r="C365" t="s">
        <v>37</v>
      </c>
      <c r="D365">
        <v>1397</v>
      </c>
      <c r="E365" t="s">
        <v>1041</v>
      </c>
      <c r="F365" t="s">
        <v>799</v>
      </c>
      <c r="G365" t="s">
        <v>798</v>
      </c>
      <c r="H365" t="s">
        <v>798</v>
      </c>
      <c r="I365">
        <v>0</v>
      </c>
      <c r="J365" t="s">
        <v>797</v>
      </c>
      <c r="K365" t="s">
        <v>797</v>
      </c>
      <c r="L365" t="s">
        <v>811</v>
      </c>
      <c r="M365" t="s">
        <v>797</v>
      </c>
      <c r="N365" t="s">
        <v>812</v>
      </c>
      <c r="O365" t="s">
        <v>2182</v>
      </c>
      <c r="P365" t="s">
        <v>797</v>
      </c>
      <c r="Q365" t="s">
        <v>797</v>
      </c>
      <c r="R365" t="s">
        <v>37</v>
      </c>
      <c r="S365" t="s">
        <v>814</v>
      </c>
      <c r="T365" t="s">
        <v>2184</v>
      </c>
      <c r="U365">
        <v>0</v>
      </c>
      <c r="V365" t="s">
        <v>2180</v>
      </c>
      <c r="W365" t="s">
        <v>2181</v>
      </c>
    </row>
    <row r="366" spans="1:23" customFormat="1" ht="16" x14ac:dyDescent="0.2">
      <c r="A366" t="s">
        <v>2185</v>
      </c>
      <c r="B366" t="s">
        <v>2186</v>
      </c>
      <c r="C366" t="s">
        <v>2187</v>
      </c>
      <c r="D366">
        <v>1267</v>
      </c>
      <c r="E366" t="s">
        <v>1092</v>
      </c>
      <c r="F366" t="s">
        <v>799</v>
      </c>
      <c r="G366" t="s">
        <v>798</v>
      </c>
      <c r="H366" t="s">
        <v>798</v>
      </c>
      <c r="I366">
        <v>0</v>
      </c>
      <c r="J366" t="s">
        <v>1980</v>
      </c>
      <c r="K366" t="s">
        <v>1981</v>
      </c>
      <c r="L366" t="s">
        <v>824</v>
      </c>
      <c r="M366" t="s">
        <v>801</v>
      </c>
      <c r="N366" t="s">
        <v>797</v>
      </c>
      <c r="O366" t="s">
        <v>797</v>
      </c>
      <c r="P366" t="s">
        <v>2188</v>
      </c>
      <c r="Q366" t="s">
        <v>2189</v>
      </c>
      <c r="R366" t="s">
        <v>2190</v>
      </c>
      <c r="S366" t="s">
        <v>44</v>
      </c>
      <c r="T366" t="s">
        <v>2191</v>
      </c>
      <c r="U366">
        <v>0</v>
      </c>
      <c r="V366" t="s">
        <v>2192</v>
      </c>
      <c r="W366" t="s">
        <v>2193</v>
      </c>
    </row>
    <row r="367" spans="1:23" customFormat="1" ht="16" x14ac:dyDescent="0.2">
      <c r="A367" t="s">
        <v>2185</v>
      </c>
      <c r="B367" t="s">
        <v>2186</v>
      </c>
      <c r="C367" t="s">
        <v>2187</v>
      </c>
      <c r="D367">
        <v>1267</v>
      </c>
      <c r="E367" t="s">
        <v>144</v>
      </c>
      <c r="F367" t="s">
        <v>799</v>
      </c>
      <c r="G367" t="s">
        <v>798</v>
      </c>
      <c r="H367" t="s">
        <v>798</v>
      </c>
      <c r="I367">
        <v>0</v>
      </c>
      <c r="J367" t="s">
        <v>1980</v>
      </c>
      <c r="K367" t="s">
        <v>1981</v>
      </c>
      <c r="L367" t="s">
        <v>824</v>
      </c>
      <c r="M367" t="s">
        <v>801</v>
      </c>
      <c r="N367" t="s">
        <v>797</v>
      </c>
      <c r="O367" t="s">
        <v>797</v>
      </c>
      <c r="P367" t="s">
        <v>2188</v>
      </c>
      <c r="Q367" t="s">
        <v>2189</v>
      </c>
      <c r="R367" t="s">
        <v>2194</v>
      </c>
      <c r="S367" t="s">
        <v>44</v>
      </c>
      <c r="T367" t="s">
        <v>2195</v>
      </c>
      <c r="U367">
        <v>6</v>
      </c>
      <c r="V367" t="s">
        <v>2192</v>
      </c>
      <c r="W367" t="s">
        <v>2193</v>
      </c>
    </row>
    <row r="368" spans="1:23" customFormat="1" ht="16" x14ac:dyDescent="0.2">
      <c r="A368" t="s">
        <v>2185</v>
      </c>
      <c r="B368" t="s">
        <v>2186</v>
      </c>
      <c r="C368" t="s">
        <v>2187</v>
      </c>
      <c r="D368">
        <v>1267</v>
      </c>
      <c r="E368" t="s">
        <v>985</v>
      </c>
      <c r="F368" t="s">
        <v>799</v>
      </c>
      <c r="G368" t="s">
        <v>798</v>
      </c>
      <c r="H368" t="s">
        <v>798</v>
      </c>
      <c r="I368">
        <v>0</v>
      </c>
      <c r="J368" t="s">
        <v>1980</v>
      </c>
      <c r="K368" t="s">
        <v>1981</v>
      </c>
      <c r="L368" t="s">
        <v>824</v>
      </c>
      <c r="M368" t="s">
        <v>801</v>
      </c>
      <c r="N368" t="s">
        <v>797</v>
      </c>
      <c r="O368" t="s">
        <v>797</v>
      </c>
      <c r="P368" t="s">
        <v>2188</v>
      </c>
      <c r="Q368" t="s">
        <v>2189</v>
      </c>
      <c r="R368" t="s">
        <v>2196</v>
      </c>
      <c r="S368" t="s">
        <v>44</v>
      </c>
      <c r="T368" t="s">
        <v>2197</v>
      </c>
      <c r="U368">
        <v>8</v>
      </c>
      <c r="V368" t="s">
        <v>2192</v>
      </c>
      <c r="W368" t="s">
        <v>2193</v>
      </c>
    </row>
    <row r="369" spans="1:23" customFormat="1" ht="16" x14ac:dyDescent="0.2">
      <c r="A369" t="s">
        <v>2185</v>
      </c>
      <c r="B369" t="s">
        <v>2186</v>
      </c>
      <c r="C369" t="s">
        <v>2187</v>
      </c>
      <c r="D369">
        <v>1267</v>
      </c>
      <c r="E369" t="s">
        <v>866</v>
      </c>
      <c r="F369" t="s">
        <v>799</v>
      </c>
      <c r="G369" t="s">
        <v>798</v>
      </c>
      <c r="H369" t="s">
        <v>798</v>
      </c>
      <c r="I369">
        <v>0</v>
      </c>
      <c r="J369" t="s">
        <v>1980</v>
      </c>
      <c r="K369" t="s">
        <v>1981</v>
      </c>
      <c r="L369" t="s">
        <v>824</v>
      </c>
      <c r="M369" t="s">
        <v>801</v>
      </c>
      <c r="N369" t="s">
        <v>797</v>
      </c>
      <c r="O369" t="s">
        <v>797</v>
      </c>
      <c r="P369" t="s">
        <v>2188</v>
      </c>
      <c r="Q369" t="s">
        <v>2189</v>
      </c>
      <c r="R369" t="s">
        <v>2198</v>
      </c>
      <c r="S369" t="s">
        <v>44</v>
      </c>
      <c r="T369" t="s">
        <v>2199</v>
      </c>
      <c r="U369">
        <v>0</v>
      </c>
      <c r="V369" t="s">
        <v>2192</v>
      </c>
      <c r="W369" t="s">
        <v>2193</v>
      </c>
    </row>
    <row r="370" spans="1:23" customFormat="1" ht="16" x14ac:dyDescent="0.2">
      <c r="A370" t="s">
        <v>2185</v>
      </c>
      <c r="B370" t="s">
        <v>2186</v>
      </c>
      <c r="C370" t="s">
        <v>2187</v>
      </c>
      <c r="D370">
        <v>1267</v>
      </c>
      <c r="E370" t="s">
        <v>856</v>
      </c>
      <c r="F370" t="s">
        <v>799</v>
      </c>
      <c r="G370" t="s">
        <v>798</v>
      </c>
      <c r="H370" t="s">
        <v>798</v>
      </c>
      <c r="I370">
        <v>0</v>
      </c>
      <c r="J370" t="s">
        <v>1980</v>
      </c>
      <c r="K370" t="s">
        <v>1981</v>
      </c>
      <c r="L370" t="s">
        <v>824</v>
      </c>
      <c r="M370" t="s">
        <v>801</v>
      </c>
      <c r="N370" t="s">
        <v>797</v>
      </c>
      <c r="O370" t="s">
        <v>797</v>
      </c>
      <c r="P370" t="s">
        <v>2188</v>
      </c>
      <c r="Q370" t="s">
        <v>2189</v>
      </c>
      <c r="R370" t="s">
        <v>2200</v>
      </c>
      <c r="S370" t="s">
        <v>44</v>
      </c>
      <c r="T370" t="s">
        <v>2201</v>
      </c>
      <c r="U370">
        <v>0</v>
      </c>
      <c r="V370" t="s">
        <v>2192</v>
      </c>
      <c r="W370" t="s">
        <v>2193</v>
      </c>
    </row>
    <row r="371" spans="1:23" customFormat="1" ht="16" x14ac:dyDescent="0.2">
      <c r="A371" t="s">
        <v>2185</v>
      </c>
      <c r="B371" t="s">
        <v>2186</v>
      </c>
      <c r="C371" t="s">
        <v>2187</v>
      </c>
      <c r="D371">
        <v>1267</v>
      </c>
      <c r="E371" t="s">
        <v>870</v>
      </c>
      <c r="F371" t="s">
        <v>799</v>
      </c>
      <c r="G371" t="s">
        <v>798</v>
      </c>
      <c r="H371" t="s">
        <v>798</v>
      </c>
      <c r="I371">
        <v>0</v>
      </c>
      <c r="J371" t="s">
        <v>1980</v>
      </c>
      <c r="K371" t="s">
        <v>1981</v>
      </c>
      <c r="L371" t="s">
        <v>824</v>
      </c>
      <c r="M371" t="s">
        <v>801</v>
      </c>
      <c r="N371" t="s">
        <v>797</v>
      </c>
      <c r="O371" t="s">
        <v>797</v>
      </c>
      <c r="P371" t="s">
        <v>2202</v>
      </c>
      <c r="Q371" t="s">
        <v>2203</v>
      </c>
      <c r="R371" t="s">
        <v>2204</v>
      </c>
      <c r="S371" t="s">
        <v>44</v>
      </c>
      <c r="T371" t="s">
        <v>2205</v>
      </c>
      <c r="U371">
        <v>0</v>
      </c>
      <c r="V371" t="s">
        <v>2192</v>
      </c>
      <c r="W371" t="s">
        <v>2193</v>
      </c>
    </row>
    <row r="372" spans="1:23" customFormat="1" ht="16" x14ac:dyDescent="0.2">
      <c r="A372" t="s">
        <v>2206</v>
      </c>
      <c r="B372" t="s">
        <v>2207</v>
      </c>
      <c r="C372" t="s">
        <v>2208</v>
      </c>
      <c r="D372">
        <v>14</v>
      </c>
      <c r="E372" t="s">
        <v>1653</v>
      </c>
      <c r="F372" t="s">
        <v>799</v>
      </c>
      <c r="G372" t="s">
        <v>798</v>
      </c>
      <c r="H372" t="s">
        <v>798</v>
      </c>
      <c r="I372">
        <v>0</v>
      </c>
      <c r="J372" t="s">
        <v>1660</v>
      </c>
      <c r="K372" t="s">
        <v>1922</v>
      </c>
      <c r="L372" t="s">
        <v>948</v>
      </c>
      <c r="M372" t="s">
        <v>801</v>
      </c>
      <c r="N372" t="s">
        <v>931</v>
      </c>
      <c r="O372" t="s">
        <v>813</v>
      </c>
      <c r="P372" t="s">
        <v>2209</v>
      </c>
      <c r="Q372" t="s">
        <v>2210</v>
      </c>
      <c r="R372" t="s">
        <v>2211</v>
      </c>
      <c r="S372" t="s">
        <v>884</v>
      </c>
      <c r="T372" t="s">
        <v>2212</v>
      </c>
      <c r="U372">
        <v>16</v>
      </c>
      <c r="V372" t="s">
        <v>2213</v>
      </c>
      <c r="W372" t="s">
        <v>2214</v>
      </c>
    </row>
    <row r="373" spans="1:23" customFormat="1" ht="16" x14ac:dyDescent="0.2">
      <c r="A373" t="s">
        <v>2215</v>
      </c>
      <c r="B373" t="s">
        <v>2216</v>
      </c>
      <c r="C373" t="s">
        <v>2217</v>
      </c>
      <c r="D373">
        <v>1443</v>
      </c>
      <c r="E373" t="s">
        <v>1653</v>
      </c>
      <c r="F373" t="s">
        <v>798</v>
      </c>
      <c r="G373" t="s">
        <v>799</v>
      </c>
      <c r="H373" t="s">
        <v>798</v>
      </c>
      <c r="I373">
        <v>0</v>
      </c>
      <c r="J373" t="s">
        <v>1338</v>
      </c>
      <c r="K373" t="s">
        <v>1922</v>
      </c>
      <c r="L373" t="s">
        <v>1892</v>
      </c>
      <c r="M373" t="s">
        <v>801</v>
      </c>
      <c r="N373" t="s">
        <v>931</v>
      </c>
      <c r="O373" t="s">
        <v>952</v>
      </c>
      <c r="P373" t="s">
        <v>2218</v>
      </c>
      <c r="Q373" t="s">
        <v>2219</v>
      </c>
      <c r="R373" t="s">
        <v>2220</v>
      </c>
      <c r="S373" t="s">
        <v>884</v>
      </c>
      <c r="T373" t="s">
        <v>2221</v>
      </c>
      <c r="U373">
        <v>3</v>
      </c>
      <c r="V373" t="s">
        <v>2222</v>
      </c>
      <c r="W373" t="s">
        <v>2223</v>
      </c>
    </row>
    <row r="374" spans="1:23" customFormat="1" ht="16" x14ac:dyDescent="0.2">
      <c r="A374" t="s">
        <v>2224</v>
      </c>
      <c r="B374" t="s">
        <v>2225</v>
      </c>
      <c r="C374" t="s">
        <v>2226</v>
      </c>
      <c r="D374">
        <v>2003</v>
      </c>
      <c r="E374" t="s">
        <v>810</v>
      </c>
      <c r="F374" t="s">
        <v>799</v>
      </c>
      <c r="G374" t="s">
        <v>798</v>
      </c>
      <c r="H374" t="s">
        <v>798</v>
      </c>
      <c r="I374">
        <v>0</v>
      </c>
      <c r="J374" t="s">
        <v>2227</v>
      </c>
      <c r="K374" t="s">
        <v>2228</v>
      </c>
      <c r="L374" t="s">
        <v>948</v>
      </c>
      <c r="M374" t="s">
        <v>801</v>
      </c>
      <c r="N374" t="s">
        <v>797</v>
      </c>
      <c r="O374" t="s">
        <v>797</v>
      </c>
      <c r="P374" t="s">
        <v>2229</v>
      </c>
      <c r="Q374" t="s">
        <v>2230</v>
      </c>
      <c r="R374" t="s">
        <v>2231</v>
      </c>
      <c r="S374" t="s">
        <v>44</v>
      </c>
      <c r="T374" t="s">
        <v>2232</v>
      </c>
      <c r="U374">
        <v>0</v>
      </c>
      <c r="V374" t="s">
        <v>2233</v>
      </c>
      <c r="W374" t="s">
        <v>2234</v>
      </c>
    </row>
    <row r="375" spans="1:23" customFormat="1" ht="16" x14ac:dyDescent="0.2">
      <c r="A375" t="s">
        <v>2224</v>
      </c>
      <c r="B375" t="s">
        <v>2225</v>
      </c>
      <c r="C375" t="s">
        <v>2226</v>
      </c>
      <c r="D375">
        <v>2003</v>
      </c>
      <c r="E375" t="s">
        <v>821</v>
      </c>
      <c r="F375" t="s">
        <v>799</v>
      </c>
      <c r="G375" t="s">
        <v>798</v>
      </c>
      <c r="H375" t="s">
        <v>798</v>
      </c>
      <c r="I375">
        <v>0</v>
      </c>
      <c r="J375" t="s">
        <v>2235</v>
      </c>
      <c r="K375" t="s">
        <v>2236</v>
      </c>
      <c r="L375" t="s">
        <v>948</v>
      </c>
      <c r="M375" t="s">
        <v>801</v>
      </c>
      <c r="N375" t="s">
        <v>797</v>
      </c>
      <c r="O375" t="s">
        <v>797</v>
      </c>
      <c r="P375" t="s">
        <v>2237</v>
      </c>
      <c r="Q375" t="s">
        <v>2238</v>
      </c>
      <c r="R375" t="s">
        <v>2239</v>
      </c>
      <c r="S375" t="s">
        <v>44</v>
      </c>
      <c r="T375" t="s">
        <v>2240</v>
      </c>
      <c r="U375">
        <v>0</v>
      </c>
      <c r="V375" t="s">
        <v>2233</v>
      </c>
      <c r="W375" t="s">
        <v>2234</v>
      </c>
    </row>
    <row r="376" spans="1:23" customFormat="1" ht="16" x14ac:dyDescent="0.2">
      <c r="A376" t="s">
        <v>2241</v>
      </c>
      <c r="B376" t="s">
        <v>2225</v>
      </c>
      <c r="C376" t="s">
        <v>2226</v>
      </c>
      <c r="D376">
        <v>1268</v>
      </c>
      <c r="E376" t="s">
        <v>810</v>
      </c>
      <c r="F376" t="s">
        <v>799</v>
      </c>
      <c r="G376" t="s">
        <v>798</v>
      </c>
      <c r="H376" t="s">
        <v>798</v>
      </c>
      <c r="I376">
        <v>0</v>
      </c>
      <c r="J376" t="s">
        <v>797</v>
      </c>
      <c r="K376" t="s">
        <v>797</v>
      </c>
      <c r="L376" t="s">
        <v>37</v>
      </c>
      <c r="M376" t="s">
        <v>843</v>
      </c>
      <c r="N376" t="s">
        <v>797</v>
      </c>
      <c r="O376" t="s">
        <v>797</v>
      </c>
      <c r="P376" t="s">
        <v>898</v>
      </c>
      <c r="Q376" t="s">
        <v>899</v>
      </c>
      <c r="R376" t="s">
        <v>37</v>
      </c>
      <c r="S376" t="s">
        <v>814</v>
      </c>
      <c r="T376" t="s">
        <v>2242</v>
      </c>
      <c r="U376">
        <v>0</v>
      </c>
      <c r="V376" t="s">
        <v>2243</v>
      </c>
      <c r="W376" t="s">
        <v>2244</v>
      </c>
    </row>
    <row r="377" spans="1:23" customFormat="1" ht="16" x14ac:dyDescent="0.2">
      <c r="A377" t="s">
        <v>2245</v>
      </c>
      <c r="B377" t="s">
        <v>2225</v>
      </c>
      <c r="C377" t="s">
        <v>2226</v>
      </c>
      <c r="D377">
        <v>1983</v>
      </c>
      <c r="E377" t="s">
        <v>810</v>
      </c>
      <c r="F377" t="s">
        <v>799</v>
      </c>
      <c r="G377" t="s">
        <v>798</v>
      </c>
      <c r="H377" t="s">
        <v>798</v>
      </c>
      <c r="I377">
        <v>0</v>
      </c>
      <c r="J377" t="s">
        <v>2227</v>
      </c>
      <c r="K377" t="s">
        <v>2228</v>
      </c>
      <c r="L377" t="s">
        <v>948</v>
      </c>
      <c r="M377" t="s">
        <v>801</v>
      </c>
      <c r="N377" t="s">
        <v>797</v>
      </c>
      <c r="O377" t="s">
        <v>797</v>
      </c>
      <c r="P377" t="s">
        <v>2246</v>
      </c>
      <c r="Q377" t="s">
        <v>2247</v>
      </c>
      <c r="R377" t="s">
        <v>2248</v>
      </c>
      <c r="S377" t="s">
        <v>44</v>
      </c>
      <c r="T377" t="s">
        <v>2249</v>
      </c>
      <c r="U377">
        <v>0</v>
      </c>
      <c r="V377" t="s">
        <v>2250</v>
      </c>
      <c r="W377" t="s">
        <v>2251</v>
      </c>
    </row>
    <row r="378" spans="1:23" customFormat="1" ht="16" x14ac:dyDescent="0.2">
      <c r="A378" t="s">
        <v>2245</v>
      </c>
      <c r="B378" t="s">
        <v>2225</v>
      </c>
      <c r="C378" t="s">
        <v>2226</v>
      </c>
      <c r="D378">
        <v>1983</v>
      </c>
      <c r="E378" t="s">
        <v>821</v>
      </c>
      <c r="F378" t="s">
        <v>799</v>
      </c>
      <c r="G378" t="s">
        <v>798</v>
      </c>
      <c r="H378" t="s">
        <v>798</v>
      </c>
      <c r="I378">
        <v>0</v>
      </c>
      <c r="J378" t="s">
        <v>2235</v>
      </c>
      <c r="K378" t="s">
        <v>2236</v>
      </c>
      <c r="L378" t="s">
        <v>948</v>
      </c>
      <c r="M378" t="s">
        <v>801</v>
      </c>
      <c r="N378" t="s">
        <v>797</v>
      </c>
      <c r="O378" t="s">
        <v>797</v>
      </c>
      <c r="P378" t="s">
        <v>2252</v>
      </c>
      <c r="Q378" t="s">
        <v>2253</v>
      </c>
      <c r="R378" t="s">
        <v>2254</v>
      </c>
      <c r="S378" t="s">
        <v>44</v>
      </c>
      <c r="T378" t="s">
        <v>2255</v>
      </c>
      <c r="U378">
        <v>0</v>
      </c>
      <c r="V378" t="s">
        <v>2250</v>
      </c>
      <c r="W378" t="s">
        <v>2251</v>
      </c>
    </row>
    <row r="379" spans="1:23" customFormat="1" ht="16" x14ac:dyDescent="0.2">
      <c r="A379" t="s">
        <v>2256</v>
      </c>
      <c r="B379" t="s">
        <v>2257</v>
      </c>
      <c r="C379" t="s">
        <v>2258</v>
      </c>
      <c r="D379">
        <v>1269</v>
      </c>
      <c r="E379" t="s">
        <v>144</v>
      </c>
      <c r="F379" t="s">
        <v>799</v>
      </c>
      <c r="G379" t="s">
        <v>798</v>
      </c>
      <c r="H379" t="s">
        <v>798</v>
      </c>
      <c r="I379">
        <v>0</v>
      </c>
      <c r="J379" t="s">
        <v>797</v>
      </c>
      <c r="K379" t="s">
        <v>797</v>
      </c>
      <c r="L379" t="s">
        <v>835</v>
      </c>
      <c r="M379" t="s">
        <v>836</v>
      </c>
      <c r="N379" t="s">
        <v>797</v>
      </c>
      <c r="O379" t="s">
        <v>797</v>
      </c>
      <c r="P379" t="s">
        <v>797</v>
      </c>
      <c r="Q379" t="s">
        <v>797</v>
      </c>
      <c r="R379" t="s">
        <v>37</v>
      </c>
      <c r="S379" t="s">
        <v>814</v>
      </c>
      <c r="T379" t="s">
        <v>2259</v>
      </c>
      <c r="U379">
        <v>0</v>
      </c>
      <c r="V379" t="s">
        <v>2260</v>
      </c>
      <c r="W379" t="s">
        <v>2261</v>
      </c>
    </row>
    <row r="380" spans="1:23" customFormat="1" ht="16" x14ac:dyDescent="0.2">
      <c r="A380" t="s">
        <v>2262</v>
      </c>
      <c r="B380" t="s">
        <v>2263</v>
      </c>
      <c r="C380" t="s">
        <v>2264</v>
      </c>
      <c r="D380">
        <v>1270</v>
      </c>
      <c r="E380" t="s">
        <v>866</v>
      </c>
      <c r="F380" t="s">
        <v>799</v>
      </c>
      <c r="G380" t="s">
        <v>798</v>
      </c>
      <c r="H380" t="s">
        <v>798</v>
      </c>
      <c r="I380">
        <v>0</v>
      </c>
      <c r="J380" t="s">
        <v>797</v>
      </c>
      <c r="K380" t="s">
        <v>797</v>
      </c>
      <c r="L380" t="s">
        <v>897</v>
      </c>
      <c r="M380" t="s">
        <v>843</v>
      </c>
      <c r="N380" t="s">
        <v>797</v>
      </c>
      <c r="O380" t="s">
        <v>797</v>
      </c>
      <c r="P380" t="s">
        <v>871</v>
      </c>
      <c r="Q380" t="s">
        <v>872</v>
      </c>
      <c r="R380" t="s">
        <v>37</v>
      </c>
      <c r="S380" t="s">
        <v>814</v>
      </c>
      <c r="T380" t="s">
        <v>2265</v>
      </c>
      <c r="U380">
        <v>0</v>
      </c>
      <c r="V380" t="s">
        <v>2266</v>
      </c>
      <c r="W380" t="s">
        <v>2267</v>
      </c>
    </row>
    <row r="381" spans="1:23" customFormat="1" ht="16" x14ac:dyDescent="0.2">
      <c r="A381" t="s">
        <v>2262</v>
      </c>
      <c r="B381" t="s">
        <v>2263</v>
      </c>
      <c r="C381" t="s">
        <v>2264</v>
      </c>
      <c r="D381">
        <v>1270</v>
      </c>
      <c r="E381" t="s">
        <v>870</v>
      </c>
      <c r="F381" t="s">
        <v>799</v>
      </c>
      <c r="G381" t="s">
        <v>798</v>
      </c>
      <c r="H381" t="s">
        <v>798</v>
      </c>
      <c r="I381">
        <v>0</v>
      </c>
      <c r="J381" t="s">
        <v>797</v>
      </c>
      <c r="K381" t="s">
        <v>797</v>
      </c>
      <c r="L381" t="s">
        <v>897</v>
      </c>
      <c r="M381" t="s">
        <v>843</v>
      </c>
      <c r="N381" t="s">
        <v>797</v>
      </c>
      <c r="O381" t="s">
        <v>797</v>
      </c>
      <c r="P381" t="s">
        <v>871</v>
      </c>
      <c r="Q381" t="s">
        <v>872</v>
      </c>
      <c r="R381" t="s">
        <v>37</v>
      </c>
      <c r="S381" t="s">
        <v>814</v>
      </c>
      <c r="T381" t="s">
        <v>2268</v>
      </c>
      <c r="U381">
        <v>0</v>
      </c>
      <c r="V381" t="s">
        <v>2266</v>
      </c>
      <c r="W381" t="s">
        <v>2267</v>
      </c>
    </row>
    <row r="382" spans="1:23" customFormat="1" ht="16" x14ac:dyDescent="0.2">
      <c r="A382" t="s">
        <v>2269</v>
      </c>
      <c r="B382" t="s">
        <v>2270</v>
      </c>
      <c r="C382" t="s">
        <v>2271</v>
      </c>
      <c r="D382">
        <v>65</v>
      </c>
      <c r="E382" t="s">
        <v>821</v>
      </c>
      <c r="F382" t="s">
        <v>799</v>
      </c>
      <c r="G382" t="s">
        <v>798</v>
      </c>
      <c r="H382" t="s">
        <v>798</v>
      </c>
      <c r="I382">
        <v>0</v>
      </c>
      <c r="J382" t="s">
        <v>2272</v>
      </c>
      <c r="K382" t="s">
        <v>974</v>
      </c>
      <c r="L382" t="s">
        <v>842</v>
      </c>
      <c r="M382" t="s">
        <v>801</v>
      </c>
      <c r="N382" t="s">
        <v>931</v>
      </c>
      <c r="O382" t="s">
        <v>813</v>
      </c>
      <c r="P382" t="s">
        <v>2273</v>
      </c>
      <c r="Q382" t="s">
        <v>2274</v>
      </c>
      <c r="R382" t="s">
        <v>2275</v>
      </c>
      <c r="S382" t="s">
        <v>814</v>
      </c>
      <c r="T382" t="s">
        <v>2276</v>
      </c>
      <c r="U382">
        <v>0</v>
      </c>
      <c r="V382" t="s">
        <v>2277</v>
      </c>
      <c r="W382" t="s">
        <v>2278</v>
      </c>
    </row>
    <row r="383" spans="1:23" customFormat="1" ht="16" x14ac:dyDescent="0.2">
      <c r="A383" t="s">
        <v>2279</v>
      </c>
      <c r="B383" t="s">
        <v>2280</v>
      </c>
      <c r="C383" t="s">
        <v>111</v>
      </c>
      <c r="D383">
        <v>1271</v>
      </c>
      <c r="E383" t="s">
        <v>1092</v>
      </c>
      <c r="F383" t="s">
        <v>799</v>
      </c>
      <c r="G383" t="s">
        <v>798</v>
      </c>
      <c r="H383" t="s">
        <v>798</v>
      </c>
      <c r="I383">
        <v>0</v>
      </c>
      <c r="J383" t="s">
        <v>797</v>
      </c>
      <c r="K383" t="s">
        <v>797</v>
      </c>
      <c r="L383" t="s">
        <v>37</v>
      </c>
      <c r="M383" t="s">
        <v>843</v>
      </c>
      <c r="N383" t="s">
        <v>797</v>
      </c>
      <c r="O383" t="s">
        <v>797</v>
      </c>
      <c r="P383" t="s">
        <v>1313</v>
      </c>
      <c r="Q383" t="s">
        <v>1314</v>
      </c>
      <c r="R383" t="s">
        <v>37</v>
      </c>
      <c r="S383" t="s">
        <v>814</v>
      </c>
      <c r="T383" t="s">
        <v>2281</v>
      </c>
      <c r="U383">
        <v>0</v>
      </c>
      <c r="V383" t="s">
        <v>2282</v>
      </c>
      <c r="W383" t="s">
        <v>2283</v>
      </c>
    </row>
    <row r="384" spans="1:23" customFormat="1" ht="16" x14ac:dyDescent="0.2">
      <c r="A384" t="s">
        <v>2279</v>
      </c>
      <c r="B384" t="s">
        <v>2280</v>
      </c>
      <c r="C384" t="s">
        <v>111</v>
      </c>
      <c r="D384">
        <v>1271</v>
      </c>
      <c r="E384" t="s">
        <v>144</v>
      </c>
      <c r="F384" t="s">
        <v>799</v>
      </c>
      <c r="G384" t="s">
        <v>798</v>
      </c>
      <c r="H384" t="s">
        <v>798</v>
      </c>
      <c r="I384">
        <v>0</v>
      </c>
      <c r="J384" t="s">
        <v>2284</v>
      </c>
      <c r="K384" t="s">
        <v>2285</v>
      </c>
      <c r="L384" t="s">
        <v>930</v>
      </c>
      <c r="M384" t="s">
        <v>801</v>
      </c>
      <c r="N384" t="s">
        <v>797</v>
      </c>
      <c r="O384" t="s">
        <v>797</v>
      </c>
      <c r="P384" t="s">
        <v>2286</v>
      </c>
      <c r="Q384" t="s">
        <v>2287</v>
      </c>
      <c r="R384" t="s">
        <v>2288</v>
      </c>
      <c r="S384" t="s">
        <v>44</v>
      </c>
      <c r="T384" t="s">
        <v>2289</v>
      </c>
      <c r="U384">
        <v>0</v>
      </c>
      <c r="V384" t="s">
        <v>2282</v>
      </c>
      <c r="W384" t="s">
        <v>2283</v>
      </c>
    </row>
    <row r="385" spans="1:23" customFormat="1" ht="16" x14ac:dyDescent="0.2">
      <c r="A385" t="s">
        <v>2279</v>
      </c>
      <c r="B385" t="s">
        <v>2280</v>
      </c>
      <c r="C385" t="s">
        <v>111</v>
      </c>
      <c r="D385">
        <v>1271</v>
      </c>
      <c r="E385" t="s">
        <v>797</v>
      </c>
      <c r="F385" t="s">
        <v>798</v>
      </c>
      <c r="G385" t="s">
        <v>797</v>
      </c>
      <c r="H385" t="s">
        <v>799</v>
      </c>
      <c r="I385">
        <v>6</v>
      </c>
      <c r="J385" t="s">
        <v>2290</v>
      </c>
      <c r="K385" t="s">
        <v>797</v>
      </c>
      <c r="L385" t="s">
        <v>37</v>
      </c>
      <c r="M385" t="s">
        <v>801</v>
      </c>
      <c r="N385" t="s">
        <v>797</v>
      </c>
      <c r="O385" t="s">
        <v>797</v>
      </c>
      <c r="P385" t="s">
        <v>2291</v>
      </c>
      <c r="Q385" t="s">
        <v>2292</v>
      </c>
      <c r="R385" t="s">
        <v>2293</v>
      </c>
      <c r="S385" t="s">
        <v>797</v>
      </c>
      <c r="T385" t="s">
        <v>2294</v>
      </c>
      <c r="U385">
        <v>0</v>
      </c>
      <c r="V385" t="s">
        <v>2282</v>
      </c>
      <c r="W385" t="s">
        <v>2283</v>
      </c>
    </row>
    <row r="386" spans="1:23" customFormat="1" ht="16" x14ac:dyDescent="0.2">
      <c r="A386" t="s">
        <v>2295</v>
      </c>
      <c r="B386" t="s">
        <v>2296</v>
      </c>
      <c r="C386" t="s">
        <v>188</v>
      </c>
      <c r="D386">
        <v>1436</v>
      </c>
      <c r="E386" t="s">
        <v>797</v>
      </c>
      <c r="F386" t="s">
        <v>798</v>
      </c>
      <c r="G386" t="s">
        <v>797</v>
      </c>
      <c r="H386" t="s">
        <v>799</v>
      </c>
      <c r="I386">
        <v>7</v>
      </c>
      <c r="J386" t="s">
        <v>800</v>
      </c>
      <c r="K386" t="s">
        <v>797</v>
      </c>
      <c r="L386" t="s">
        <v>37</v>
      </c>
      <c r="M386" t="s">
        <v>801</v>
      </c>
      <c r="N386" t="s">
        <v>797</v>
      </c>
      <c r="O386" t="s">
        <v>797</v>
      </c>
      <c r="P386" t="s">
        <v>802</v>
      </c>
      <c r="Q386" t="s">
        <v>803</v>
      </c>
      <c r="R386" t="s">
        <v>2297</v>
      </c>
      <c r="S386" t="s">
        <v>797</v>
      </c>
      <c r="T386" t="s">
        <v>2298</v>
      </c>
      <c r="U386">
        <v>9</v>
      </c>
      <c r="V386" t="s">
        <v>2299</v>
      </c>
      <c r="W386" t="s">
        <v>2300</v>
      </c>
    </row>
    <row r="387" spans="1:23" customFormat="1" ht="16" x14ac:dyDescent="0.2">
      <c r="A387" t="s">
        <v>2301</v>
      </c>
      <c r="B387" t="s">
        <v>2302</v>
      </c>
      <c r="C387" t="s">
        <v>2303</v>
      </c>
      <c r="D387">
        <v>1273</v>
      </c>
      <c r="E387" t="s">
        <v>144</v>
      </c>
      <c r="F387" t="s">
        <v>799</v>
      </c>
      <c r="G387" t="s">
        <v>798</v>
      </c>
      <c r="H387" t="s">
        <v>798</v>
      </c>
      <c r="I387">
        <v>0</v>
      </c>
      <c r="J387" t="s">
        <v>797</v>
      </c>
      <c r="K387" t="s">
        <v>797</v>
      </c>
      <c r="L387" t="s">
        <v>857</v>
      </c>
      <c r="M387" t="s">
        <v>911</v>
      </c>
      <c r="N387" t="s">
        <v>797</v>
      </c>
      <c r="O387" t="s">
        <v>797</v>
      </c>
      <c r="P387" t="s">
        <v>2304</v>
      </c>
      <c r="Q387" t="s">
        <v>2305</v>
      </c>
      <c r="R387" t="s">
        <v>37</v>
      </c>
      <c r="S387" t="s">
        <v>44</v>
      </c>
      <c r="T387" t="s">
        <v>2306</v>
      </c>
      <c r="U387">
        <v>0</v>
      </c>
      <c r="V387" t="s">
        <v>2307</v>
      </c>
      <c r="W387" t="s">
        <v>2308</v>
      </c>
    </row>
    <row r="388" spans="1:23" customFormat="1" ht="16" x14ac:dyDescent="0.2">
      <c r="A388" t="s">
        <v>2301</v>
      </c>
      <c r="B388" t="s">
        <v>2302</v>
      </c>
      <c r="C388" t="s">
        <v>2303</v>
      </c>
      <c r="D388">
        <v>1273</v>
      </c>
      <c r="E388" t="s">
        <v>985</v>
      </c>
      <c r="F388" t="s">
        <v>799</v>
      </c>
      <c r="G388" t="s">
        <v>798</v>
      </c>
      <c r="H388" t="s">
        <v>798</v>
      </c>
      <c r="I388">
        <v>0</v>
      </c>
      <c r="J388" t="s">
        <v>797</v>
      </c>
      <c r="K388" t="s">
        <v>797</v>
      </c>
      <c r="L388" t="s">
        <v>857</v>
      </c>
      <c r="M388" t="s">
        <v>911</v>
      </c>
      <c r="N388" t="s">
        <v>797</v>
      </c>
      <c r="O388" t="s">
        <v>797</v>
      </c>
      <c r="P388" t="s">
        <v>2309</v>
      </c>
      <c r="Q388" t="s">
        <v>2310</v>
      </c>
      <c r="R388" t="s">
        <v>37</v>
      </c>
      <c r="S388" t="s">
        <v>884</v>
      </c>
      <c r="T388" t="s">
        <v>2311</v>
      </c>
      <c r="U388">
        <v>0</v>
      </c>
      <c r="V388" t="s">
        <v>2307</v>
      </c>
      <c r="W388" t="s">
        <v>2308</v>
      </c>
    </row>
    <row r="389" spans="1:23" customFormat="1" ht="16" x14ac:dyDescent="0.2">
      <c r="A389" t="s">
        <v>2312</v>
      </c>
      <c r="B389" t="s">
        <v>2313</v>
      </c>
      <c r="C389" t="s">
        <v>2314</v>
      </c>
      <c r="D389">
        <v>1370</v>
      </c>
      <c r="E389" t="s">
        <v>877</v>
      </c>
      <c r="F389" t="s">
        <v>799</v>
      </c>
      <c r="G389" t="s">
        <v>798</v>
      </c>
      <c r="H389" t="s">
        <v>798</v>
      </c>
      <c r="I389">
        <v>0</v>
      </c>
      <c r="J389" t="s">
        <v>1980</v>
      </c>
      <c r="K389" t="s">
        <v>1981</v>
      </c>
      <c r="L389" t="s">
        <v>1117</v>
      </c>
      <c r="M389" t="s">
        <v>801</v>
      </c>
      <c r="N389" t="s">
        <v>797</v>
      </c>
      <c r="O389" t="s">
        <v>797</v>
      </c>
      <c r="P389" t="s">
        <v>2315</v>
      </c>
      <c r="Q389" t="s">
        <v>2316</v>
      </c>
      <c r="R389" t="s">
        <v>2317</v>
      </c>
      <c r="S389" t="s">
        <v>44</v>
      </c>
      <c r="T389" t="s">
        <v>2318</v>
      </c>
      <c r="U389">
        <v>3</v>
      </c>
      <c r="V389" t="s">
        <v>2319</v>
      </c>
      <c r="W389" t="s">
        <v>2320</v>
      </c>
    </row>
    <row r="390" spans="1:23" customFormat="1" ht="16" x14ac:dyDescent="0.2">
      <c r="A390" t="s">
        <v>2321</v>
      </c>
      <c r="B390" t="s">
        <v>37</v>
      </c>
      <c r="C390" t="s">
        <v>37</v>
      </c>
      <c r="D390">
        <v>2324</v>
      </c>
      <c r="E390" t="s">
        <v>797</v>
      </c>
      <c r="F390" t="s">
        <v>798</v>
      </c>
      <c r="G390" t="s">
        <v>797</v>
      </c>
      <c r="H390" t="s">
        <v>799</v>
      </c>
      <c r="I390">
        <v>4</v>
      </c>
      <c r="J390" t="s">
        <v>2088</v>
      </c>
      <c r="K390" t="s">
        <v>797</v>
      </c>
      <c r="L390" t="s">
        <v>37</v>
      </c>
      <c r="M390" t="s">
        <v>801</v>
      </c>
      <c r="N390" t="s">
        <v>797</v>
      </c>
      <c r="O390" t="s">
        <v>797</v>
      </c>
      <c r="P390" t="s">
        <v>2322</v>
      </c>
      <c r="Q390" t="s">
        <v>2323</v>
      </c>
      <c r="R390" t="s">
        <v>2324</v>
      </c>
      <c r="S390" t="s">
        <v>797</v>
      </c>
      <c r="T390" t="s">
        <v>2325</v>
      </c>
      <c r="U390">
        <v>5</v>
      </c>
      <c r="V390" t="s">
        <v>2326</v>
      </c>
      <c r="W390" t="s">
        <v>2327</v>
      </c>
    </row>
    <row r="391" spans="1:23" customFormat="1" ht="16" x14ac:dyDescent="0.2">
      <c r="A391" t="s">
        <v>2328</v>
      </c>
      <c r="B391" t="s">
        <v>2329</v>
      </c>
      <c r="C391" t="s">
        <v>2330</v>
      </c>
      <c r="D391">
        <v>1274</v>
      </c>
      <c r="E391" t="s">
        <v>144</v>
      </c>
      <c r="F391" t="s">
        <v>798</v>
      </c>
      <c r="G391" t="s">
        <v>799</v>
      </c>
      <c r="H391" t="s">
        <v>798</v>
      </c>
      <c r="I391">
        <v>0</v>
      </c>
      <c r="J391" t="s">
        <v>797</v>
      </c>
      <c r="K391" t="s">
        <v>797</v>
      </c>
      <c r="L391" t="s">
        <v>824</v>
      </c>
      <c r="M391" t="s">
        <v>797</v>
      </c>
      <c r="N391" t="s">
        <v>812</v>
      </c>
      <c r="O391" t="s">
        <v>965</v>
      </c>
      <c r="P391" t="s">
        <v>797</v>
      </c>
      <c r="Q391" t="s">
        <v>797</v>
      </c>
      <c r="R391" t="s">
        <v>37</v>
      </c>
      <c r="S391" t="s">
        <v>814</v>
      </c>
      <c r="T391" t="s">
        <v>2331</v>
      </c>
      <c r="U391">
        <v>0</v>
      </c>
      <c r="V391" t="s">
        <v>2332</v>
      </c>
      <c r="W391" t="s">
        <v>2333</v>
      </c>
    </row>
    <row r="392" spans="1:23" customFormat="1" ht="16" x14ac:dyDescent="0.2">
      <c r="A392" t="s">
        <v>2328</v>
      </c>
      <c r="B392" t="s">
        <v>2329</v>
      </c>
      <c r="C392" t="s">
        <v>2330</v>
      </c>
      <c r="D392">
        <v>1274</v>
      </c>
      <c r="E392" t="s">
        <v>1436</v>
      </c>
      <c r="F392" t="s">
        <v>798</v>
      </c>
      <c r="G392" t="s">
        <v>799</v>
      </c>
      <c r="H392" t="s">
        <v>798</v>
      </c>
      <c r="I392">
        <v>0</v>
      </c>
      <c r="J392" t="s">
        <v>797</v>
      </c>
      <c r="K392" t="s">
        <v>797</v>
      </c>
      <c r="L392" t="s">
        <v>824</v>
      </c>
      <c r="M392" t="s">
        <v>797</v>
      </c>
      <c r="N392" t="s">
        <v>812</v>
      </c>
      <c r="O392" t="s">
        <v>965</v>
      </c>
      <c r="P392" t="s">
        <v>797</v>
      </c>
      <c r="Q392" t="s">
        <v>797</v>
      </c>
      <c r="R392" t="s">
        <v>37</v>
      </c>
      <c r="S392" t="s">
        <v>814</v>
      </c>
      <c r="T392" t="s">
        <v>2334</v>
      </c>
      <c r="U392">
        <v>0</v>
      </c>
      <c r="V392" t="s">
        <v>2332</v>
      </c>
      <c r="W392" t="s">
        <v>2333</v>
      </c>
    </row>
    <row r="393" spans="1:23" customFormat="1" ht="16" x14ac:dyDescent="0.2">
      <c r="A393" t="s">
        <v>2328</v>
      </c>
      <c r="B393" t="s">
        <v>2329</v>
      </c>
      <c r="C393" t="s">
        <v>2330</v>
      </c>
      <c r="D393">
        <v>1274</v>
      </c>
      <c r="E393" t="s">
        <v>904</v>
      </c>
      <c r="F393" t="s">
        <v>798</v>
      </c>
      <c r="G393" t="s">
        <v>799</v>
      </c>
      <c r="H393" t="s">
        <v>798</v>
      </c>
      <c r="I393">
        <v>0</v>
      </c>
      <c r="J393" t="s">
        <v>797</v>
      </c>
      <c r="K393" t="s">
        <v>797</v>
      </c>
      <c r="L393" t="s">
        <v>824</v>
      </c>
      <c r="M393" t="s">
        <v>797</v>
      </c>
      <c r="N393" t="s">
        <v>812</v>
      </c>
      <c r="O393" t="s">
        <v>965</v>
      </c>
      <c r="P393" t="s">
        <v>797</v>
      </c>
      <c r="Q393" t="s">
        <v>797</v>
      </c>
      <c r="R393" t="s">
        <v>37</v>
      </c>
      <c r="S393" t="s">
        <v>814</v>
      </c>
      <c r="T393" t="s">
        <v>2335</v>
      </c>
      <c r="U393">
        <v>0</v>
      </c>
      <c r="V393" t="s">
        <v>2332</v>
      </c>
      <c r="W393" t="s">
        <v>2333</v>
      </c>
    </row>
    <row r="394" spans="1:23" customFormat="1" ht="16" x14ac:dyDescent="0.2">
      <c r="A394" t="s">
        <v>2336</v>
      </c>
      <c r="B394" t="s">
        <v>2337</v>
      </c>
      <c r="C394" t="s">
        <v>684</v>
      </c>
      <c r="D394">
        <v>17</v>
      </c>
      <c r="E394" t="s">
        <v>877</v>
      </c>
      <c r="F394" t="s">
        <v>799</v>
      </c>
      <c r="G394" t="s">
        <v>798</v>
      </c>
      <c r="H394" t="s">
        <v>798</v>
      </c>
      <c r="I394">
        <v>0</v>
      </c>
      <c r="J394" t="s">
        <v>1808</v>
      </c>
      <c r="K394" t="s">
        <v>1809</v>
      </c>
      <c r="L394" t="s">
        <v>824</v>
      </c>
      <c r="M394" t="s">
        <v>801</v>
      </c>
      <c r="N394" t="s">
        <v>931</v>
      </c>
      <c r="O394" t="s">
        <v>813</v>
      </c>
      <c r="P394" t="s">
        <v>2338</v>
      </c>
      <c r="Q394" t="s">
        <v>2339</v>
      </c>
      <c r="R394" t="s">
        <v>2340</v>
      </c>
      <c r="S394" t="s">
        <v>814</v>
      </c>
      <c r="T394" t="s">
        <v>2341</v>
      </c>
      <c r="U394">
        <v>1</v>
      </c>
      <c r="V394" t="s">
        <v>2342</v>
      </c>
      <c r="W394" t="s">
        <v>2343</v>
      </c>
    </row>
    <row r="395" spans="1:23" customFormat="1" ht="16" x14ac:dyDescent="0.2">
      <c r="A395" t="s">
        <v>2344</v>
      </c>
      <c r="B395" t="s">
        <v>2329</v>
      </c>
      <c r="C395" t="s">
        <v>2330</v>
      </c>
      <c r="D395">
        <v>1943</v>
      </c>
      <c r="E395" t="s">
        <v>1268</v>
      </c>
      <c r="F395" t="s">
        <v>799</v>
      </c>
      <c r="G395" t="s">
        <v>798</v>
      </c>
      <c r="H395" t="s">
        <v>798</v>
      </c>
      <c r="I395">
        <v>0</v>
      </c>
      <c r="J395" t="s">
        <v>1080</v>
      </c>
      <c r="K395" t="s">
        <v>1260</v>
      </c>
      <c r="L395" t="s">
        <v>37</v>
      </c>
      <c r="M395" t="s">
        <v>801</v>
      </c>
      <c r="N395" t="s">
        <v>797</v>
      </c>
      <c r="O395" t="s">
        <v>797</v>
      </c>
      <c r="P395" t="s">
        <v>2345</v>
      </c>
      <c r="Q395" t="s">
        <v>2346</v>
      </c>
      <c r="R395" t="s">
        <v>2347</v>
      </c>
      <c r="S395" t="s">
        <v>44</v>
      </c>
      <c r="T395" t="s">
        <v>2348</v>
      </c>
      <c r="U395">
        <v>0</v>
      </c>
      <c r="V395" t="s">
        <v>2349</v>
      </c>
      <c r="W395" t="s">
        <v>2350</v>
      </c>
    </row>
    <row r="396" spans="1:23" customFormat="1" ht="16" x14ac:dyDescent="0.2">
      <c r="A396" t="s">
        <v>2351</v>
      </c>
      <c r="B396" t="s">
        <v>2352</v>
      </c>
      <c r="C396" t="s">
        <v>2353</v>
      </c>
      <c r="D396">
        <v>16</v>
      </c>
      <c r="E396" t="s">
        <v>877</v>
      </c>
      <c r="F396" t="s">
        <v>799</v>
      </c>
      <c r="G396" t="s">
        <v>798</v>
      </c>
      <c r="H396" t="s">
        <v>798</v>
      </c>
      <c r="I396">
        <v>0</v>
      </c>
      <c r="J396" t="s">
        <v>1808</v>
      </c>
      <c r="K396" t="s">
        <v>1809</v>
      </c>
      <c r="L396" t="s">
        <v>824</v>
      </c>
      <c r="M396" t="s">
        <v>801</v>
      </c>
      <c r="N396" t="s">
        <v>931</v>
      </c>
      <c r="O396" t="s">
        <v>813</v>
      </c>
      <c r="P396" t="s">
        <v>2354</v>
      </c>
      <c r="Q396" t="s">
        <v>2355</v>
      </c>
      <c r="R396" t="s">
        <v>2356</v>
      </c>
      <c r="S396" t="s">
        <v>814</v>
      </c>
      <c r="T396" t="s">
        <v>2357</v>
      </c>
      <c r="U396">
        <v>3</v>
      </c>
      <c r="V396" t="s">
        <v>2358</v>
      </c>
      <c r="W396" t="s">
        <v>2359</v>
      </c>
    </row>
    <row r="397" spans="1:23" customFormat="1" ht="16" x14ac:dyDescent="0.2">
      <c r="A397" t="s">
        <v>2360</v>
      </c>
      <c r="B397" t="s">
        <v>2361</v>
      </c>
      <c r="C397" t="s">
        <v>2362</v>
      </c>
      <c r="D397">
        <v>1276</v>
      </c>
      <c r="E397" t="s">
        <v>144</v>
      </c>
      <c r="F397" t="s">
        <v>799</v>
      </c>
      <c r="G397" t="s">
        <v>798</v>
      </c>
      <c r="H397" t="s">
        <v>798</v>
      </c>
      <c r="I397">
        <v>0</v>
      </c>
      <c r="J397" t="s">
        <v>1220</v>
      </c>
      <c r="K397" t="s">
        <v>1221</v>
      </c>
      <c r="L397" t="s">
        <v>824</v>
      </c>
      <c r="M397" t="s">
        <v>801</v>
      </c>
      <c r="N397" t="s">
        <v>931</v>
      </c>
      <c r="O397" t="s">
        <v>813</v>
      </c>
      <c r="P397" t="s">
        <v>2363</v>
      </c>
      <c r="Q397" t="s">
        <v>2364</v>
      </c>
      <c r="R397" t="s">
        <v>2365</v>
      </c>
      <c r="S397" t="s">
        <v>814</v>
      </c>
      <c r="T397" t="s">
        <v>2366</v>
      </c>
      <c r="U397">
        <v>17</v>
      </c>
      <c r="V397" t="s">
        <v>2367</v>
      </c>
      <c r="W397" t="s">
        <v>2368</v>
      </c>
    </row>
    <row r="398" spans="1:23" customFormat="1" ht="16" x14ac:dyDescent="0.2">
      <c r="A398" t="s">
        <v>2369</v>
      </c>
      <c r="B398" t="s">
        <v>2370</v>
      </c>
      <c r="C398" t="s">
        <v>682</v>
      </c>
      <c r="D398">
        <v>1277</v>
      </c>
      <c r="E398" t="s">
        <v>1268</v>
      </c>
      <c r="F398" t="s">
        <v>799</v>
      </c>
      <c r="G398" t="s">
        <v>798</v>
      </c>
      <c r="H398" t="s">
        <v>798</v>
      </c>
      <c r="I398">
        <v>0</v>
      </c>
      <c r="J398" t="s">
        <v>1080</v>
      </c>
      <c r="K398" t="s">
        <v>1260</v>
      </c>
      <c r="L398" t="s">
        <v>824</v>
      </c>
      <c r="M398" t="s">
        <v>801</v>
      </c>
      <c r="N398" t="s">
        <v>797</v>
      </c>
      <c r="O398" t="s">
        <v>797</v>
      </c>
      <c r="P398" t="s">
        <v>2371</v>
      </c>
      <c r="Q398" t="s">
        <v>2372</v>
      </c>
      <c r="R398" t="s">
        <v>2373</v>
      </c>
      <c r="S398" t="s">
        <v>44</v>
      </c>
      <c r="T398" t="s">
        <v>2374</v>
      </c>
      <c r="U398">
        <v>7</v>
      </c>
      <c r="V398" t="s">
        <v>2375</v>
      </c>
      <c r="W398" t="s">
        <v>2376</v>
      </c>
    </row>
    <row r="399" spans="1:23" customFormat="1" ht="16" x14ac:dyDescent="0.2">
      <c r="A399" t="s">
        <v>2377</v>
      </c>
      <c r="B399" t="s">
        <v>2329</v>
      </c>
      <c r="C399" t="s">
        <v>2330</v>
      </c>
      <c r="D399">
        <v>2283</v>
      </c>
      <c r="E399" t="s">
        <v>1268</v>
      </c>
      <c r="F399" t="s">
        <v>799</v>
      </c>
      <c r="G399" t="s">
        <v>798</v>
      </c>
      <c r="H399" t="s">
        <v>798</v>
      </c>
      <c r="I399">
        <v>0</v>
      </c>
      <c r="J399" t="s">
        <v>797</v>
      </c>
      <c r="K399" t="s">
        <v>797</v>
      </c>
      <c r="L399" t="s">
        <v>824</v>
      </c>
      <c r="M399" t="s">
        <v>797</v>
      </c>
      <c r="N399" t="s">
        <v>812</v>
      </c>
      <c r="O399" t="s">
        <v>813</v>
      </c>
      <c r="P399" t="s">
        <v>797</v>
      </c>
      <c r="Q399" t="s">
        <v>797</v>
      </c>
      <c r="R399" t="s">
        <v>37</v>
      </c>
      <c r="S399" t="s">
        <v>814</v>
      </c>
      <c r="T399" t="s">
        <v>2378</v>
      </c>
      <c r="U399">
        <v>0</v>
      </c>
      <c r="V399" t="s">
        <v>2379</v>
      </c>
      <c r="W399" t="s">
        <v>2380</v>
      </c>
    </row>
    <row r="400" spans="1:23" customFormat="1" ht="16" x14ac:dyDescent="0.2">
      <c r="A400" t="s">
        <v>2381</v>
      </c>
      <c r="B400" t="s">
        <v>2382</v>
      </c>
      <c r="C400" t="s">
        <v>2383</v>
      </c>
      <c r="D400">
        <v>18</v>
      </c>
      <c r="E400" t="s">
        <v>1653</v>
      </c>
      <c r="F400" t="s">
        <v>799</v>
      </c>
      <c r="G400" t="s">
        <v>798</v>
      </c>
      <c r="H400" t="s">
        <v>798</v>
      </c>
      <c r="I400">
        <v>0</v>
      </c>
      <c r="J400" t="s">
        <v>1660</v>
      </c>
      <c r="K400" t="s">
        <v>1922</v>
      </c>
      <c r="L400" t="s">
        <v>1035</v>
      </c>
      <c r="M400" t="s">
        <v>801</v>
      </c>
      <c r="N400" t="s">
        <v>931</v>
      </c>
      <c r="O400" t="s">
        <v>813</v>
      </c>
      <c r="P400" t="s">
        <v>2384</v>
      </c>
      <c r="Q400" t="s">
        <v>2385</v>
      </c>
      <c r="R400" t="s">
        <v>2386</v>
      </c>
      <c r="S400" t="s">
        <v>884</v>
      </c>
      <c r="T400" t="s">
        <v>2387</v>
      </c>
      <c r="U400">
        <v>20</v>
      </c>
      <c r="V400" t="s">
        <v>2388</v>
      </c>
      <c r="W400" t="s">
        <v>2389</v>
      </c>
    </row>
    <row r="401" spans="1:23" customFormat="1" ht="16" x14ac:dyDescent="0.2">
      <c r="A401" t="s">
        <v>2390</v>
      </c>
      <c r="B401" t="s">
        <v>2391</v>
      </c>
      <c r="C401" t="s">
        <v>2392</v>
      </c>
      <c r="D401">
        <v>19</v>
      </c>
      <c r="E401" t="s">
        <v>877</v>
      </c>
      <c r="F401" t="s">
        <v>799</v>
      </c>
      <c r="G401" t="s">
        <v>798</v>
      </c>
      <c r="H401" t="s">
        <v>798</v>
      </c>
      <c r="I401">
        <v>0</v>
      </c>
      <c r="J401" t="s">
        <v>2393</v>
      </c>
      <c r="K401" t="s">
        <v>2394</v>
      </c>
      <c r="L401" t="s">
        <v>897</v>
      </c>
      <c r="M401" t="s">
        <v>801</v>
      </c>
      <c r="N401" t="s">
        <v>940</v>
      </c>
      <c r="O401" t="s">
        <v>37</v>
      </c>
      <c r="P401" t="s">
        <v>2395</v>
      </c>
      <c r="Q401" t="s">
        <v>2396</v>
      </c>
      <c r="R401" t="s">
        <v>2397</v>
      </c>
      <c r="S401" t="s">
        <v>884</v>
      </c>
      <c r="T401" t="s">
        <v>2398</v>
      </c>
      <c r="U401">
        <v>50</v>
      </c>
      <c r="V401" t="s">
        <v>2399</v>
      </c>
      <c r="W401" t="s">
        <v>2400</v>
      </c>
    </row>
    <row r="402" spans="1:23" customFormat="1" ht="16" x14ac:dyDescent="0.2">
      <c r="A402" t="s">
        <v>2401</v>
      </c>
      <c r="B402" t="s">
        <v>2402</v>
      </c>
      <c r="C402" t="s">
        <v>2403</v>
      </c>
      <c r="D402">
        <v>1279</v>
      </c>
      <c r="E402" t="s">
        <v>992</v>
      </c>
      <c r="F402" t="s">
        <v>799</v>
      </c>
      <c r="G402" t="s">
        <v>798</v>
      </c>
      <c r="H402" t="s">
        <v>798</v>
      </c>
      <c r="I402">
        <v>0</v>
      </c>
      <c r="J402" t="s">
        <v>797</v>
      </c>
      <c r="K402" t="s">
        <v>797</v>
      </c>
      <c r="L402" t="s">
        <v>842</v>
      </c>
      <c r="M402" t="s">
        <v>911</v>
      </c>
      <c r="N402" t="s">
        <v>797</v>
      </c>
      <c r="O402" t="s">
        <v>797</v>
      </c>
      <c r="P402" t="s">
        <v>1100</v>
      </c>
      <c r="Q402" t="s">
        <v>1101</v>
      </c>
      <c r="R402" t="s">
        <v>37</v>
      </c>
      <c r="S402" t="s">
        <v>814</v>
      </c>
      <c r="T402" t="s">
        <v>2404</v>
      </c>
      <c r="U402">
        <v>0</v>
      </c>
      <c r="V402" t="s">
        <v>2405</v>
      </c>
      <c r="W402" t="s">
        <v>2406</v>
      </c>
    </row>
    <row r="403" spans="1:23" customFormat="1" ht="16" x14ac:dyDescent="0.2">
      <c r="A403" t="s">
        <v>2401</v>
      </c>
      <c r="B403" t="s">
        <v>2402</v>
      </c>
      <c r="C403" t="s">
        <v>2403</v>
      </c>
      <c r="D403">
        <v>1279</v>
      </c>
      <c r="E403" t="s">
        <v>877</v>
      </c>
      <c r="F403" t="s">
        <v>799</v>
      </c>
      <c r="G403" t="s">
        <v>798</v>
      </c>
      <c r="H403" t="s">
        <v>798</v>
      </c>
      <c r="I403">
        <v>0</v>
      </c>
      <c r="J403" t="s">
        <v>1023</v>
      </c>
      <c r="K403" t="s">
        <v>1024</v>
      </c>
      <c r="L403" t="s">
        <v>842</v>
      </c>
      <c r="M403" t="s">
        <v>801</v>
      </c>
      <c r="N403" t="s">
        <v>931</v>
      </c>
      <c r="O403" t="s">
        <v>813</v>
      </c>
      <c r="P403" t="s">
        <v>2407</v>
      </c>
      <c r="Q403" t="s">
        <v>2408</v>
      </c>
      <c r="R403" t="s">
        <v>2409</v>
      </c>
      <c r="S403" t="s">
        <v>814</v>
      </c>
      <c r="T403" t="s">
        <v>2410</v>
      </c>
      <c r="U403">
        <v>7</v>
      </c>
      <c r="V403" t="s">
        <v>2405</v>
      </c>
      <c r="W403" t="s">
        <v>2406</v>
      </c>
    </row>
    <row r="404" spans="1:23" customFormat="1" ht="16" x14ac:dyDescent="0.2">
      <c r="A404" t="s">
        <v>2401</v>
      </c>
      <c r="B404" t="s">
        <v>2402</v>
      </c>
      <c r="C404" t="s">
        <v>2403</v>
      </c>
      <c r="D404">
        <v>1279</v>
      </c>
      <c r="E404" t="s">
        <v>856</v>
      </c>
      <c r="F404" t="s">
        <v>799</v>
      </c>
      <c r="G404" t="s">
        <v>798</v>
      </c>
      <c r="H404" t="s">
        <v>798</v>
      </c>
      <c r="I404">
        <v>0</v>
      </c>
      <c r="J404" t="s">
        <v>797</v>
      </c>
      <c r="K404" t="s">
        <v>797</v>
      </c>
      <c r="L404" t="s">
        <v>842</v>
      </c>
      <c r="M404" t="s">
        <v>911</v>
      </c>
      <c r="N404" t="s">
        <v>797</v>
      </c>
      <c r="O404" t="s">
        <v>797</v>
      </c>
      <c r="P404" t="s">
        <v>1100</v>
      </c>
      <c r="Q404" t="s">
        <v>1101</v>
      </c>
      <c r="R404" t="s">
        <v>37</v>
      </c>
      <c r="S404" t="s">
        <v>814</v>
      </c>
      <c r="T404" t="s">
        <v>2411</v>
      </c>
      <c r="U404">
        <v>0</v>
      </c>
      <c r="V404" t="s">
        <v>2405</v>
      </c>
      <c r="W404" t="s">
        <v>2406</v>
      </c>
    </row>
    <row r="405" spans="1:23" customFormat="1" ht="16" x14ac:dyDescent="0.2">
      <c r="A405" t="s">
        <v>2401</v>
      </c>
      <c r="B405" t="s">
        <v>2402</v>
      </c>
      <c r="C405" t="s">
        <v>2403</v>
      </c>
      <c r="D405">
        <v>1279</v>
      </c>
      <c r="E405" t="s">
        <v>955</v>
      </c>
      <c r="F405" t="s">
        <v>799</v>
      </c>
      <c r="G405" t="s">
        <v>798</v>
      </c>
      <c r="H405" t="s">
        <v>798</v>
      </c>
      <c r="I405">
        <v>0</v>
      </c>
      <c r="J405" t="s">
        <v>797</v>
      </c>
      <c r="K405" t="s">
        <v>797</v>
      </c>
      <c r="L405" t="s">
        <v>842</v>
      </c>
      <c r="M405" t="s">
        <v>911</v>
      </c>
      <c r="N405" t="s">
        <v>797</v>
      </c>
      <c r="O405" t="s">
        <v>797</v>
      </c>
      <c r="P405" t="s">
        <v>1100</v>
      </c>
      <c r="Q405" t="s">
        <v>1101</v>
      </c>
      <c r="R405" t="s">
        <v>37</v>
      </c>
      <c r="S405" t="s">
        <v>814</v>
      </c>
      <c r="T405" t="s">
        <v>2412</v>
      </c>
      <c r="U405">
        <v>0</v>
      </c>
      <c r="V405" t="s">
        <v>2405</v>
      </c>
      <c r="W405" t="s">
        <v>2406</v>
      </c>
    </row>
    <row r="406" spans="1:23" customFormat="1" ht="16" x14ac:dyDescent="0.2">
      <c r="A406" t="s">
        <v>2413</v>
      </c>
      <c r="B406" t="s">
        <v>2414</v>
      </c>
      <c r="C406" t="s">
        <v>2415</v>
      </c>
      <c r="D406">
        <v>1280</v>
      </c>
      <c r="E406" t="s">
        <v>985</v>
      </c>
      <c r="F406" t="s">
        <v>799</v>
      </c>
      <c r="G406" t="s">
        <v>798</v>
      </c>
      <c r="H406" t="s">
        <v>798</v>
      </c>
      <c r="I406">
        <v>0</v>
      </c>
      <c r="J406" t="s">
        <v>797</v>
      </c>
      <c r="K406" t="s">
        <v>797</v>
      </c>
      <c r="L406" t="s">
        <v>811</v>
      </c>
      <c r="M406" t="s">
        <v>911</v>
      </c>
      <c r="N406" t="s">
        <v>797</v>
      </c>
      <c r="O406" t="s">
        <v>797</v>
      </c>
      <c r="P406" t="s">
        <v>2416</v>
      </c>
      <c r="Q406" t="s">
        <v>2417</v>
      </c>
      <c r="R406" t="s">
        <v>37</v>
      </c>
      <c r="S406" t="s">
        <v>884</v>
      </c>
      <c r="T406" t="s">
        <v>2418</v>
      </c>
      <c r="U406">
        <v>0</v>
      </c>
      <c r="V406" t="s">
        <v>2419</v>
      </c>
      <c r="W406" t="s">
        <v>2420</v>
      </c>
    </row>
    <row r="407" spans="1:23" customFormat="1" ht="16" x14ac:dyDescent="0.2">
      <c r="A407" t="s">
        <v>2413</v>
      </c>
      <c r="B407" t="s">
        <v>2414</v>
      </c>
      <c r="C407" t="s">
        <v>2415</v>
      </c>
      <c r="D407">
        <v>1280</v>
      </c>
      <c r="E407" t="s">
        <v>810</v>
      </c>
      <c r="F407" t="s">
        <v>799</v>
      </c>
      <c r="G407" t="s">
        <v>798</v>
      </c>
      <c r="H407" t="s">
        <v>798</v>
      </c>
      <c r="I407">
        <v>0</v>
      </c>
      <c r="J407" t="s">
        <v>797</v>
      </c>
      <c r="K407" t="s">
        <v>797</v>
      </c>
      <c r="L407" t="s">
        <v>811</v>
      </c>
      <c r="M407" t="s">
        <v>911</v>
      </c>
      <c r="N407" t="s">
        <v>797</v>
      </c>
      <c r="O407" t="s">
        <v>797</v>
      </c>
      <c r="P407" t="s">
        <v>2416</v>
      </c>
      <c r="Q407" t="s">
        <v>2417</v>
      </c>
      <c r="R407" t="s">
        <v>37</v>
      </c>
      <c r="S407" t="s">
        <v>884</v>
      </c>
      <c r="T407" t="s">
        <v>2421</v>
      </c>
      <c r="U407">
        <v>0</v>
      </c>
      <c r="V407" t="s">
        <v>2419</v>
      </c>
      <c r="W407" t="s">
        <v>2420</v>
      </c>
    </row>
    <row r="408" spans="1:23" customFormat="1" ht="16" x14ac:dyDescent="0.2">
      <c r="A408" t="s">
        <v>2422</v>
      </c>
      <c r="B408" t="s">
        <v>37</v>
      </c>
      <c r="C408" t="s">
        <v>37</v>
      </c>
      <c r="D408">
        <v>2083</v>
      </c>
      <c r="E408" t="s">
        <v>821</v>
      </c>
      <c r="F408" t="s">
        <v>799</v>
      </c>
      <c r="G408" t="s">
        <v>798</v>
      </c>
      <c r="H408" t="s">
        <v>798</v>
      </c>
      <c r="I408">
        <v>0</v>
      </c>
      <c r="J408" t="s">
        <v>797</v>
      </c>
      <c r="K408" t="s">
        <v>797</v>
      </c>
      <c r="L408" t="s">
        <v>1082</v>
      </c>
      <c r="M408" t="s">
        <v>797</v>
      </c>
      <c r="N408" t="s">
        <v>812</v>
      </c>
      <c r="O408" t="s">
        <v>813</v>
      </c>
      <c r="P408" t="s">
        <v>797</v>
      </c>
      <c r="Q408" t="s">
        <v>797</v>
      </c>
      <c r="R408" t="s">
        <v>37</v>
      </c>
      <c r="S408" t="s">
        <v>814</v>
      </c>
      <c r="T408" t="s">
        <v>2423</v>
      </c>
      <c r="U408">
        <v>0</v>
      </c>
      <c r="V408" t="s">
        <v>2424</v>
      </c>
      <c r="W408" t="s">
        <v>2425</v>
      </c>
    </row>
    <row r="409" spans="1:23" customFormat="1" ht="16" x14ac:dyDescent="0.2">
      <c r="A409" t="s">
        <v>2426</v>
      </c>
      <c r="B409" t="s">
        <v>2427</v>
      </c>
      <c r="C409" t="s">
        <v>2428</v>
      </c>
      <c r="D409">
        <v>1285</v>
      </c>
      <c r="E409" t="s">
        <v>877</v>
      </c>
      <c r="F409" t="s">
        <v>799</v>
      </c>
      <c r="G409" t="s">
        <v>798</v>
      </c>
      <c r="H409" t="s">
        <v>798</v>
      </c>
      <c r="I409">
        <v>0</v>
      </c>
      <c r="J409" t="s">
        <v>2429</v>
      </c>
      <c r="K409" t="s">
        <v>2430</v>
      </c>
      <c r="L409" t="s">
        <v>1025</v>
      </c>
      <c r="M409" t="s">
        <v>880</v>
      </c>
      <c r="N409" t="s">
        <v>797</v>
      </c>
      <c r="O409" t="s">
        <v>797</v>
      </c>
      <c r="P409" t="s">
        <v>2431</v>
      </c>
      <c r="Q409" t="s">
        <v>2432</v>
      </c>
      <c r="R409" t="s">
        <v>2433</v>
      </c>
      <c r="S409" t="s">
        <v>884</v>
      </c>
      <c r="T409" t="s">
        <v>2434</v>
      </c>
      <c r="U409">
        <v>0</v>
      </c>
      <c r="V409" t="s">
        <v>2435</v>
      </c>
      <c r="W409" t="s">
        <v>2436</v>
      </c>
    </row>
    <row r="410" spans="1:23" customFormat="1" ht="16" x14ac:dyDescent="0.2">
      <c r="A410" t="s">
        <v>2437</v>
      </c>
      <c r="B410" t="s">
        <v>2438</v>
      </c>
      <c r="C410" t="s">
        <v>2439</v>
      </c>
      <c r="D410">
        <v>2326</v>
      </c>
      <c r="E410" t="s">
        <v>797</v>
      </c>
      <c r="F410" t="s">
        <v>798</v>
      </c>
      <c r="G410" t="s">
        <v>797</v>
      </c>
      <c r="H410" t="s">
        <v>799</v>
      </c>
      <c r="I410">
        <v>4</v>
      </c>
      <c r="J410" t="s">
        <v>2088</v>
      </c>
      <c r="K410" t="s">
        <v>797</v>
      </c>
      <c r="L410" t="s">
        <v>37</v>
      </c>
      <c r="M410" t="s">
        <v>801</v>
      </c>
      <c r="N410" t="s">
        <v>797</v>
      </c>
      <c r="O410" t="s">
        <v>797</v>
      </c>
      <c r="P410" t="s">
        <v>2440</v>
      </c>
      <c r="Q410" t="s">
        <v>2441</v>
      </c>
      <c r="R410" t="s">
        <v>2442</v>
      </c>
      <c r="S410" t="s">
        <v>797</v>
      </c>
      <c r="T410" t="s">
        <v>2443</v>
      </c>
      <c r="U410">
        <v>11</v>
      </c>
      <c r="V410" t="s">
        <v>2444</v>
      </c>
      <c r="W410" t="s">
        <v>2445</v>
      </c>
    </row>
    <row r="411" spans="1:23" customFormat="1" ht="16" x14ac:dyDescent="0.2">
      <c r="A411" t="s">
        <v>2446</v>
      </c>
      <c r="B411" t="s">
        <v>2447</v>
      </c>
      <c r="C411" t="s">
        <v>2448</v>
      </c>
      <c r="D411">
        <v>1288</v>
      </c>
      <c r="E411" t="s">
        <v>1092</v>
      </c>
      <c r="F411" t="s">
        <v>799</v>
      </c>
      <c r="G411" t="s">
        <v>798</v>
      </c>
      <c r="H411" t="s">
        <v>798</v>
      </c>
      <c r="I411">
        <v>0</v>
      </c>
      <c r="J411" t="s">
        <v>797</v>
      </c>
      <c r="K411" t="s">
        <v>797</v>
      </c>
      <c r="L411" t="s">
        <v>1279</v>
      </c>
      <c r="M411" t="s">
        <v>797</v>
      </c>
      <c r="N411" t="s">
        <v>812</v>
      </c>
      <c r="O411" t="s">
        <v>813</v>
      </c>
      <c r="P411" t="s">
        <v>797</v>
      </c>
      <c r="Q411" t="s">
        <v>797</v>
      </c>
      <c r="R411" t="s">
        <v>37</v>
      </c>
      <c r="S411" t="s">
        <v>814</v>
      </c>
      <c r="T411" t="s">
        <v>2449</v>
      </c>
      <c r="U411">
        <v>0</v>
      </c>
      <c r="V411" t="s">
        <v>2450</v>
      </c>
      <c r="W411" t="s">
        <v>2451</v>
      </c>
    </row>
    <row r="412" spans="1:23" customFormat="1" ht="16" x14ac:dyDescent="0.2">
      <c r="A412" t="s">
        <v>2446</v>
      </c>
      <c r="B412" t="s">
        <v>2447</v>
      </c>
      <c r="C412" t="s">
        <v>2448</v>
      </c>
      <c r="D412">
        <v>1288</v>
      </c>
      <c r="E412" t="s">
        <v>144</v>
      </c>
      <c r="F412" t="s">
        <v>799</v>
      </c>
      <c r="G412" t="s">
        <v>798</v>
      </c>
      <c r="H412" t="s">
        <v>798</v>
      </c>
      <c r="I412">
        <v>0</v>
      </c>
      <c r="J412" t="s">
        <v>797</v>
      </c>
      <c r="K412" t="s">
        <v>797</v>
      </c>
      <c r="L412" t="s">
        <v>1279</v>
      </c>
      <c r="M412" t="s">
        <v>797</v>
      </c>
      <c r="N412" t="s">
        <v>812</v>
      </c>
      <c r="O412" t="s">
        <v>813</v>
      </c>
      <c r="P412" t="s">
        <v>797</v>
      </c>
      <c r="Q412" t="s">
        <v>797</v>
      </c>
      <c r="R412" t="s">
        <v>37</v>
      </c>
      <c r="S412" t="s">
        <v>814</v>
      </c>
      <c r="T412" t="s">
        <v>2452</v>
      </c>
      <c r="U412">
        <v>0</v>
      </c>
      <c r="V412" t="s">
        <v>2450</v>
      </c>
      <c r="W412" t="s">
        <v>2451</v>
      </c>
    </row>
    <row r="413" spans="1:23" customFormat="1" ht="16" x14ac:dyDescent="0.2">
      <c r="A413" t="s">
        <v>2446</v>
      </c>
      <c r="B413" t="s">
        <v>2447</v>
      </c>
      <c r="C413" t="s">
        <v>2448</v>
      </c>
      <c r="D413">
        <v>1288</v>
      </c>
      <c r="E413" t="s">
        <v>985</v>
      </c>
      <c r="F413" t="s">
        <v>799</v>
      </c>
      <c r="G413" t="s">
        <v>798</v>
      </c>
      <c r="H413" t="s">
        <v>798</v>
      </c>
      <c r="I413">
        <v>0</v>
      </c>
      <c r="J413" t="s">
        <v>797</v>
      </c>
      <c r="K413" t="s">
        <v>797</v>
      </c>
      <c r="L413" t="s">
        <v>1279</v>
      </c>
      <c r="M413" t="s">
        <v>797</v>
      </c>
      <c r="N413" t="s">
        <v>812</v>
      </c>
      <c r="O413" t="s">
        <v>813</v>
      </c>
      <c r="P413" t="s">
        <v>797</v>
      </c>
      <c r="Q413" t="s">
        <v>797</v>
      </c>
      <c r="R413" t="s">
        <v>37</v>
      </c>
      <c r="S413" t="s">
        <v>814</v>
      </c>
      <c r="T413" t="s">
        <v>2453</v>
      </c>
      <c r="U413">
        <v>0</v>
      </c>
      <c r="V413" t="s">
        <v>2450</v>
      </c>
      <c r="W413" t="s">
        <v>2451</v>
      </c>
    </row>
    <row r="414" spans="1:23" customFormat="1" ht="16" x14ac:dyDescent="0.2">
      <c r="A414" t="s">
        <v>2454</v>
      </c>
      <c r="B414" t="s">
        <v>2455</v>
      </c>
      <c r="C414" t="s">
        <v>2456</v>
      </c>
      <c r="D414">
        <v>1440</v>
      </c>
      <c r="E414" t="s">
        <v>904</v>
      </c>
      <c r="F414" t="s">
        <v>799</v>
      </c>
      <c r="G414" t="s">
        <v>798</v>
      </c>
      <c r="H414" t="s">
        <v>798</v>
      </c>
      <c r="I414">
        <v>0</v>
      </c>
      <c r="J414" t="s">
        <v>797</v>
      </c>
      <c r="K414" t="s">
        <v>797</v>
      </c>
      <c r="L414" t="s">
        <v>1191</v>
      </c>
      <c r="M414" t="s">
        <v>797</v>
      </c>
      <c r="N414" t="s">
        <v>812</v>
      </c>
      <c r="O414" t="s">
        <v>2182</v>
      </c>
      <c r="P414" t="s">
        <v>797</v>
      </c>
      <c r="Q414" t="s">
        <v>797</v>
      </c>
      <c r="R414" t="s">
        <v>37</v>
      </c>
      <c r="S414" t="s">
        <v>814</v>
      </c>
      <c r="T414" t="s">
        <v>2457</v>
      </c>
      <c r="U414">
        <v>0</v>
      </c>
      <c r="V414" t="s">
        <v>2458</v>
      </c>
      <c r="W414" t="s">
        <v>2459</v>
      </c>
    </row>
    <row r="415" spans="1:23" customFormat="1" ht="16" x14ac:dyDescent="0.2">
      <c r="A415" t="s">
        <v>2460</v>
      </c>
      <c r="B415" t="s">
        <v>2461</v>
      </c>
      <c r="C415" t="s">
        <v>2462</v>
      </c>
      <c r="D415">
        <v>20</v>
      </c>
      <c r="E415" t="s">
        <v>877</v>
      </c>
      <c r="F415" t="s">
        <v>798</v>
      </c>
      <c r="G415" t="s">
        <v>799</v>
      </c>
      <c r="H415" t="s">
        <v>798</v>
      </c>
      <c r="I415">
        <v>0</v>
      </c>
      <c r="J415" t="s">
        <v>1855</v>
      </c>
      <c r="K415" t="s">
        <v>1229</v>
      </c>
      <c r="L415" t="s">
        <v>1721</v>
      </c>
      <c r="M415" t="s">
        <v>801</v>
      </c>
      <c r="N415" t="s">
        <v>931</v>
      </c>
      <c r="O415" t="s">
        <v>813</v>
      </c>
      <c r="P415" t="s">
        <v>2463</v>
      </c>
      <c r="Q415" t="s">
        <v>2464</v>
      </c>
      <c r="R415" t="s">
        <v>2465</v>
      </c>
      <c r="S415" t="s">
        <v>44</v>
      </c>
      <c r="T415" t="s">
        <v>2466</v>
      </c>
      <c r="U415">
        <v>5</v>
      </c>
      <c r="V415" t="s">
        <v>2467</v>
      </c>
      <c r="W415" t="s">
        <v>2468</v>
      </c>
    </row>
    <row r="416" spans="1:23" customFormat="1" ht="16" x14ac:dyDescent="0.2">
      <c r="A416" t="s">
        <v>2469</v>
      </c>
      <c r="B416" t="s">
        <v>2470</v>
      </c>
      <c r="C416" t="s">
        <v>2471</v>
      </c>
      <c r="D416">
        <v>1287</v>
      </c>
      <c r="E416" t="s">
        <v>1041</v>
      </c>
      <c r="F416" t="s">
        <v>799</v>
      </c>
      <c r="G416" t="s">
        <v>798</v>
      </c>
      <c r="H416" t="s">
        <v>798</v>
      </c>
      <c r="I416">
        <v>0</v>
      </c>
      <c r="J416" t="s">
        <v>1023</v>
      </c>
      <c r="K416" t="s">
        <v>1024</v>
      </c>
      <c r="L416" t="s">
        <v>842</v>
      </c>
      <c r="M416" t="s">
        <v>801</v>
      </c>
      <c r="N416" t="s">
        <v>931</v>
      </c>
      <c r="O416" t="s">
        <v>813</v>
      </c>
      <c r="P416" t="s">
        <v>2472</v>
      </c>
      <c r="Q416" t="s">
        <v>2473</v>
      </c>
      <c r="R416" t="s">
        <v>2474</v>
      </c>
      <c r="S416" t="s">
        <v>814</v>
      </c>
      <c r="T416" t="s">
        <v>2475</v>
      </c>
      <c r="U416">
        <v>8</v>
      </c>
      <c r="V416" t="s">
        <v>2476</v>
      </c>
      <c r="W416" t="s">
        <v>2477</v>
      </c>
    </row>
    <row r="417" spans="1:23" customFormat="1" ht="16" x14ac:dyDescent="0.2">
      <c r="A417" t="s">
        <v>2469</v>
      </c>
      <c r="B417" t="s">
        <v>2470</v>
      </c>
      <c r="C417" t="s">
        <v>2471</v>
      </c>
      <c r="D417">
        <v>1287</v>
      </c>
      <c r="E417" t="s">
        <v>810</v>
      </c>
      <c r="F417" t="s">
        <v>799</v>
      </c>
      <c r="G417" t="s">
        <v>798</v>
      </c>
      <c r="H417" t="s">
        <v>798</v>
      </c>
      <c r="I417">
        <v>0</v>
      </c>
      <c r="J417" t="s">
        <v>1023</v>
      </c>
      <c r="K417" t="s">
        <v>1024</v>
      </c>
      <c r="L417" t="s">
        <v>842</v>
      </c>
      <c r="M417" t="s">
        <v>801</v>
      </c>
      <c r="N417" t="s">
        <v>797</v>
      </c>
      <c r="O417" t="s">
        <v>797</v>
      </c>
      <c r="P417" t="s">
        <v>2472</v>
      </c>
      <c r="Q417" t="s">
        <v>2473</v>
      </c>
      <c r="R417" t="s">
        <v>2478</v>
      </c>
      <c r="S417" t="s">
        <v>814</v>
      </c>
      <c r="T417" t="s">
        <v>2479</v>
      </c>
      <c r="U417">
        <v>1</v>
      </c>
      <c r="V417" t="s">
        <v>2476</v>
      </c>
      <c r="W417" t="s">
        <v>2477</v>
      </c>
    </row>
    <row r="418" spans="1:23" customFormat="1" ht="16" x14ac:dyDescent="0.2">
      <c r="A418" t="s">
        <v>2469</v>
      </c>
      <c r="B418" t="s">
        <v>2470</v>
      </c>
      <c r="C418" t="s">
        <v>2471</v>
      </c>
      <c r="D418">
        <v>1287</v>
      </c>
      <c r="E418" t="s">
        <v>821</v>
      </c>
      <c r="F418" t="s">
        <v>799</v>
      </c>
      <c r="G418" t="s">
        <v>798</v>
      </c>
      <c r="H418" t="s">
        <v>798</v>
      </c>
      <c r="I418">
        <v>0</v>
      </c>
      <c r="J418" t="s">
        <v>1023</v>
      </c>
      <c r="K418" t="s">
        <v>1024</v>
      </c>
      <c r="L418" t="s">
        <v>842</v>
      </c>
      <c r="M418" t="s">
        <v>801</v>
      </c>
      <c r="N418" t="s">
        <v>797</v>
      </c>
      <c r="O418" t="s">
        <v>797</v>
      </c>
      <c r="P418" t="s">
        <v>2472</v>
      </c>
      <c r="Q418" t="s">
        <v>2473</v>
      </c>
      <c r="R418" t="s">
        <v>2480</v>
      </c>
      <c r="S418" t="s">
        <v>814</v>
      </c>
      <c r="T418" t="s">
        <v>2481</v>
      </c>
      <c r="U418">
        <v>0</v>
      </c>
      <c r="V418" t="s">
        <v>2476</v>
      </c>
      <c r="W418" t="s">
        <v>2477</v>
      </c>
    </row>
    <row r="419" spans="1:23" customFormat="1" ht="16" x14ac:dyDescent="0.2">
      <c r="A419" t="s">
        <v>2482</v>
      </c>
      <c r="B419" t="s">
        <v>2483</v>
      </c>
      <c r="C419" t="s">
        <v>2484</v>
      </c>
      <c r="D419">
        <v>24</v>
      </c>
      <c r="E419" t="s">
        <v>810</v>
      </c>
      <c r="F419" t="s">
        <v>799</v>
      </c>
      <c r="G419" t="s">
        <v>798</v>
      </c>
      <c r="H419" t="s">
        <v>798</v>
      </c>
      <c r="I419">
        <v>0</v>
      </c>
      <c r="J419" t="s">
        <v>1772</v>
      </c>
      <c r="K419" t="s">
        <v>1773</v>
      </c>
      <c r="L419" t="s">
        <v>1892</v>
      </c>
      <c r="M419" t="s">
        <v>801</v>
      </c>
      <c r="N419" t="s">
        <v>931</v>
      </c>
      <c r="O419" t="s">
        <v>813</v>
      </c>
      <c r="P419" t="s">
        <v>2485</v>
      </c>
      <c r="Q419" t="s">
        <v>2486</v>
      </c>
      <c r="R419" t="s">
        <v>2487</v>
      </c>
      <c r="S419" t="s">
        <v>44</v>
      </c>
      <c r="T419" t="s">
        <v>2488</v>
      </c>
      <c r="U419">
        <v>98</v>
      </c>
      <c r="V419" t="s">
        <v>2489</v>
      </c>
      <c r="W419" t="s">
        <v>2490</v>
      </c>
    </row>
    <row r="420" spans="1:23" customFormat="1" ht="16" x14ac:dyDescent="0.2">
      <c r="A420" t="s">
        <v>2491</v>
      </c>
      <c r="B420" t="s">
        <v>2492</v>
      </c>
      <c r="C420" t="s">
        <v>2493</v>
      </c>
      <c r="D420">
        <v>1454</v>
      </c>
      <c r="E420" t="s">
        <v>144</v>
      </c>
      <c r="F420" t="s">
        <v>799</v>
      </c>
      <c r="G420" t="s">
        <v>798</v>
      </c>
      <c r="H420" t="s">
        <v>798</v>
      </c>
      <c r="I420">
        <v>0</v>
      </c>
      <c r="J420" t="s">
        <v>797</v>
      </c>
      <c r="K420" t="s">
        <v>797</v>
      </c>
      <c r="L420" t="s">
        <v>37</v>
      </c>
      <c r="M420" t="s">
        <v>843</v>
      </c>
      <c r="N420" t="s">
        <v>797</v>
      </c>
      <c r="O420" t="s">
        <v>797</v>
      </c>
      <c r="P420" t="s">
        <v>871</v>
      </c>
      <c r="Q420" t="s">
        <v>872</v>
      </c>
      <c r="R420" t="s">
        <v>37</v>
      </c>
      <c r="S420" t="s">
        <v>814</v>
      </c>
      <c r="T420" t="s">
        <v>2494</v>
      </c>
      <c r="U420">
        <v>0</v>
      </c>
      <c r="V420" t="s">
        <v>2495</v>
      </c>
      <c r="W420" t="s">
        <v>2496</v>
      </c>
    </row>
    <row r="421" spans="1:23" customFormat="1" ht="16" x14ac:dyDescent="0.2">
      <c r="A421" t="s">
        <v>2497</v>
      </c>
      <c r="B421" t="s">
        <v>2498</v>
      </c>
      <c r="C421" t="s">
        <v>2499</v>
      </c>
      <c r="D421">
        <v>55</v>
      </c>
      <c r="E421" t="s">
        <v>992</v>
      </c>
      <c r="F421" t="s">
        <v>799</v>
      </c>
      <c r="G421" t="s">
        <v>798</v>
      </c>
      <c r="H421" t="s">
        <v>798</v>
      </c>
      <c r="I421">
        <v>0</v>
      </c>
      <c r="J421" t="s">
        <v>1080</v>
      </c>
      <c r="K421" t="s">
        <v>1081</v>
      </c>
      <c r="L421" t="s">
        <v>995</v>
      </c>
      <c r="M421" t="s">
        <v>801</v>
      </c>
      <c r="N421" t="s">
        <v>797</v>
      </c>
      <c r="O421" t="s">
        <v>797</v>
      </c>
      <c r="P421" t="s">
        <v>2500</v>
      </c>
      <c r="Q421" t="s">
        <v>2501</v>
      </c>
      <c r="R421" t="s">
        <v>2502</v>
      </c>
      <c r="S421" t="s">
        <v>44</v>
      </c>
      <c r="T421" t="s">
        <v>2503</v>
      </c>
      <c r="U421">
        <v>0</v>
      </c>
      <c r="V421" t="s">
        <v>2504</v>
      </c>
      <c r="W421" t="s">
        <v>2505</v>
      </c>
    </row>
    <row r="422" spans="1:23" customFormat="1" ht="16" x14ac:dyDescent="0.2">
      <c r="A422" t="s">
        <v>2497</v>
      </c>
      <c r="B422" t="s">
        <v>2498</v>
      </c>
      <c r="C422" t="s">
        <v>2499</v>
      </c>
      <c r="D422">
        <v>55</v>
      </c>
      <c r="E422" t="s">
        <v>877</v>
      </c>
      <c r="F422" t="s">
        <v>799</v>
      </c>
      <c r="G422" t="s">
        <v>798</v>
      </c>
      <c r="H422" t="s">
        <v>798</v>
      </c>
      <c r="I422">
        <v>0</v>
      </c>
      <c r="J422" t="s">
        <v>2506</v>
      </c>
      <c r="K422" t="s">
        <v>2507</v>
      </c>
      <c r="L422" t="s">
        <v>995</v>
      </c>
      <c r="M422" t="s">
        <v>880</v>
      </c>
      <c r="N422" t="s">
        <v>797</v>
      </c>
      <c r="O422" t="s">
        <v>797</v>
      </c>
      <c r="P422" t="s">
        <v>2508</v>
      </c>
      <c r="Q422" t="s">
        <v>2509</v>
      </c>
      <c r="R422" t="s">
        <v>2510</v>
      </c>
      <c r="S422" t="s">
        <v>44</v>
      </c>
      <c r="T422" t="s">
        <v>2511</v>
      </c>
      <c r="U422">
        <v>0</v>
      </c>
      <c r="V422" t="s">
        <v>2504</v>
      </c>
      <c r="W422" t="s">
        <v>2505</v>
      </c>
    </row>
    <row r="423" spans="1:23" customFormat="1" ht="16" x14ac:dyDescent="0.2">
      <c r="A423" t="s">
        <v>2497</v>
      </c>
      <c r="B423" t="s">
        <v>2498</v>
      </c>
      <c r="C423" t="s">
        <v>2499</v>
      </c>
      <c r="D423">
        <v>55</v>
      </c>
      <c r="E423" t="s">
        <v>1268</v>
      </c>
      <c r="F423" t="s">
        <v>799</v>
      </c>
      <c r="G423" t="s">
        <v>798</v>
      </c>
      <c r="H423" t="s">
        <v>798</v>
      </c>
      <c r="I423">
        <v>0</v>
      </c>
      <c r="J423" t="s">
        <v>1327</v>
      </c>
      <c r="K423" t="s">
        <v>1260</v>
      </c>
      <c r="L423" t="s">
        <v>995</v>
      </c>
      <c r="M423" t="s">
        <v>801</v>
      </c>
      <c r="N423" t="s">
        <v>797</v>
      </c>
      <c r="O423" t="s">
        <v>797</v>
      </c>
      <c r="P423" t="s">
        <v>2512</v>
      </c>
      <c r="Q423" t="s">
        <v>2513</v>
      </c>
      <c r="R423" t="s">
        <v>2514</v>
      </c>
      <c r="S423" t="s">
        <v>44</v>
      </c>
      <c r="T423" t="s">
        <v>2515</v>
      </c>
      <c r="U423">
        <v>0</v>
      </c>
      <c r="V423" t="s">
        <v>2504</v>
      </c>
      <c r="W423" t="s">
        <v>2505</v>
      </c>
    </row>
    <row r="424" spans="1:23" customFormat="1" ht="16" x14ac:dyDescent="0.2">
      <c r="A424" t="s">
        <v>2516</v>
      </c>
      <c r="B424" t="s">
        <v>2517</v>
      </c>
      <c r="C424" t="s">
        <v>2518</v>
      </c>
      <c r="D424">
        <v>1289</v>
      </c>
      <c r="E424" t="s">
        <v>1268</v>
      </c>
      <c r="F424" t="s">
        <v>799</v>
      </c>
      <c r="G424" t="s">
        <v>798</v>
      </c>
      <c r="H424" t="s">
        <v>798</v>
      </c>
      <c r="I424">
        <v>0</v>
      </c>
      <c r="J424" t="s">
        <v>1080</v>
      </c>
      <c r="K424" t="s">
        <v>1260</v>
      </c>
      <c r="L424" t="s">
        <v>824</v>
      </c>
      <c r="M424" t="s">
        <v>801</v>
      </c>
      <c r="N424" t="s">
        <v>797</v>
      </c>
      <c r="O424" t="s">
        <v>797</v>
      </c>
      <c r="P424" t="s">
        <v>2519</v>
      </c>
      <c r="Q424" t="s">
        <v>2520</v>
      </c>
      <c r="R424" t="s">
        <v>2521</v>
      </c>
      <c r="S424" t="s">
        <v>44</v>
      </c>
      <c r="T424" t="s">
        <v>2522</v>
      </c>
      <c r="U424">
        <v>103</v>
      </c>
      <c r="V424" t="s">
        <v>2523</v>
      </c>
      <c r="W424" t="s">
        <v>2524</v>
      </c>
    </row>
    <row r="425" spans="1:23" customFormat="1" ht="16" x14ac:dyDescent="0.2">
      <c r="A425" t="s">
        <v>2525</v>
      </c>
      <c r="B425" t="s">
        <v>2526</v>
      </c>
      <c r="C425" t="s">
        <v>97</v>
      </c>
      <c r="D425">
        <v>1371</v>
      </c>
      <c r="E425" t="s">
        <v>1092</v>
      </c>
      <c r="F425" t="s">
        <v>799</v>
      </c>
      <c r="G425" t="s">
        <v>798</v>
      </c>
      <c r="H425" t="s">
        <v>798</v>
      </c>
      <c r="I425">
        <v>0</v>
      </c>
      <c r="J425" t="s">
        <v>797</v>
      </c>
      <c r="K425" t="s">
        <v>797</v>
      </c>
      <c r="L425" t="s">
        <v>1117</v>
      </c>
      <c r="M425" t="s">
        <v>797</v>
      </c>
      <c r="N425" t="s">
        <v>812</v>
      </c>
      <c r="O425" t="s">
        <v>813</v>
      </c>
      <c r="P425" t="s">
        <v>797</v>
      </c>
      <c r="Q425" t="s">
        <v>797</v>
      </c>
      <c r="R425" t="s">
        <v>37</v>
      </c>
      <c r="S425" t="s">
        <v>814</v>
      </c>
      <c r="T425" t="s">
        <v>2527</v>
      </c>
      <c r="U425">
        <v>0</v>
      </c>
      <c r="V425" t="s">
        <v>2528</v>
      </c>
      <c r="W425" t="s">
        <v>2529</v>
      </c>
    </row>
    <row r="426" spans="1:23" customFormat="1" ht="16" x14ac:dyDescent="0.2">
      <c r="A426" t="s">
        <v>2525</v>
      </c>
      <c r="B426" t="s">
        <v>2526</v>
      </c>
      <c r="C426" t="s">
        <v>97</v>
      </c>
      <c r="D426">
        <v>1371</v>
      </c>
      <c r="E426" t="s">
        <v>144</v>
      </c>
      <c r="F426" t="s">
        <v>799</v>
      </c>
      <c r="G426" t="s">
        <v>798</v>
      </c>
      <c r="H426" t="s">
        <v>798</v>
      </c>
      <c r="I426">
        <v>0</v>
      </c>
      <c r="J426" t="s">
        <v>797</v>
      </c>
      <c r="K426" t="s">
        <v>797</v>
      </c>
      <c r="L426" t="s">
        <v>1117</v>
      </c>
      <c r="M426" t="s">
        <v>797</v>
      </c>
      <c r="N426" t="s">
        <v>812</v>
      </c>
      <c r="O426" t="s">
        <v>813</v>
      </c>
      <c r="P426" t="s">
        <v>797</v>
      </c>
      <c r="Q426" t="s">
        <v>797</v>
      </c>
      <c r="R426" t="s">
        <v>37</v>
      </c>
      <c r="S426" t="s">
        <v>814</v>
      </c>
      <c r="T426" t="s">
        <v>2530</v>
      </c>
      <c r="U426">
        <v>0</v>
      </c>
      <c r="V426" t="s">
        <v>2528</v>
      </c>
      <c r="W426" t="s">
        <v>2529</v>
      </c>
    </row>
    <row r="427" spans="1:23" customFormat="1" ht="16" x14ac:dyDescent="0.2">
      <c r="A427" t="s">
        <v>2525</v>
      </c>
      <c r="B427" t="s">
        <v>2526</v>
      </c>
      <c r="C427" t="s">
        <v>97</v>
      </c>
      <c r="D427">
        <v>1371</v>
      </c>
      <c r="E427" t="s">
        <v>985</v>
      </c>
      <c r="F427" t="s">
        <v>799</v>
      </c>
      <c r="G427" t="s">
        <v>798</v>
      </c>
      <c r="H427" t="s">
        <v>798</v>
      </c>
      <c r="I427">
        <v>0</v>
      </c>
      <c r="J427" t="s">
        <v>797</v>
      </c>
      <c r="K427" t="s">
        <v>797</v>
      </c>
      <c r="L427" t="s">
        <v>1117</v>
      </c>
      <c r="M427" t="s">
        <v>797</v>
      </c>
      <c r="N427" t="s">
        <v>812</v>
      </c>
      <c r="O427" t="s">
        <v>813</v>
      </c>
      <c r="P427" t="s">
        <v>797</v>
      </c>
      <c r="Q427" t="s">
        <v>797</v>
      </c>
      <c r="R427" t="s">
        <v>37</v>
      </c>
      <c r="S427" t="s">
        <v>814</v>
      </c>
      <c r="T427" t="s">
        <v>2531</v>
      </c>
      <c r="U427">
        <v>0</v>
      </c>
      <c r="V427" t="s">
        <v>2528</v>
      </c>
      <c r="W427" t="s">
        <v>2529</v>
      </c>
    </row>
    <row r="428" spans="1:23" customFormat="1" ht="16" x14ac:dyDescent="0.2">
      <c r="A428" t="s">
        <v>2525</v>
      </c>
      <c r="B428" t="s">
        <v>2526</v>
      </c>
      <c r="C428" t="s">
        <v>97</v>
      </c>
      <c r="D428">
        <v>1371</v>
      </c>
      <c r="E428" t="s">
        <v>1041</v>
      </c>
      <c r="F428" t="s">
        <v>799</v>
      </c>
      <c r="G428" t="s">
        <v>798</v>
      </c>
      <c r="H428" t="s">
        <v>798</v>
      </c>
      <c r="I428">
        <v>0</v>
      </c>
      <c r="J428" t="s">
        <v>797</v>
      </c>
      <c r="K428" t="s">
        <v>797</v>
      </c>
      <c r="L428" t="s">
        <v>1117</v>
      </c>
      <c r="M428" t="s">
        <v>797</v>
      </c>
      <c r="N428" t="s">
        <v>812</v>
      </c>
      <c r="O428" t="s">
        <v>813</v>
      </c>
      <c r="P428" t="s">
        <v>797</v>
      </c>
      <c r="Q428" t="s">
        <v>797</v>
      </c>
      <c r="R428" t="s">
        <v>37</v>
      </c>
      <c r="S428" t="s">
        <v>814</v>
      </c>
      <c r="T428" t="s">
        <v>2532</v>
      </c>
      <c r="U428">
        <v>0</v>
      </c>
      <c r="V428" t="s">
        <v>2528</v>
      </c>
      <c r="W428" t="s">
        <v>2529</v>
      </c>
    </row>
    <row r="429" spans="1:23" customFormat="1" ht="16" x14ac:dyDescent="0.2">
      <c r="A429" t="s">
        <v>2525</v>
      </c>
      <c r="B429" t="s">
        <v>2526</v>
      </c>
      <c r="C429" t="s">
        <v>97</v>
      </c>
      <c r="D429">
        <v>1371</v>
      </c>
      <c r="E429" t="s">
        <v>1436</v>
      </c>
      <c r="F429" t="s">
        <v>799</v>
      </c>
      <c r="G429" t="s">
        <v>798</v>
      </c>
      <c r="H429" t="s">
        <v>798</v>
      </c>
      <c r="I429">
        <v>0</v>
      </c>
      <c r="J429" t="s">
        <v>797</v>
      </c>
      <c r="K429" t="s">
        <v>797</v>
      </c>
      <c r="L429" t="s">
        <v>37</v>
      </c>
      <c r="M429" t="s">
        <v>843</v>
      </c>
      <c r="N429" t="s">
        <v>797</v>
      </c>
      <c r="O429" t="s">
        <v>797</v>
      </c>
      <c r="P429" t="s">
        <v>1313</v>
      </c>
      <c r="Q429" t="s">
        <v>1314</v>
      </c>
      <c r="R429" t="s">
        <v>37</v>
      </c>
      <c r="S429" t="s">
        <v>814</v>
      </c>
      <c r="T429" t="s">
        <v>2533</v>
      </c>
      <c r="U429">
        <v>0</v>
      </c>
      <c r="V429" t="s">
        <v>2528</v>
      </c>
      <c r="W429" t="s">
        <v>2529</v>
      </c>
    </row>
    <row r="430" spans="1:23" customFormat="1" ht="16" x14ac:dyDescent="0.2">
      <c r="A430" t="s">
        <v>2525</v>
      </c>
      <c r="B430" t="s">
        <v>2526</v>
      </c>
      <c r="C430" t="s">
        <v>97</v>
      </c>
      <c r="D430">
        <v>1371</v>
      </c>
      <c r="E430" t="s">
        <v>866</v>
      </c>
      <c r="F430" t="s">
        <v>799</v>
      </c>
      <c r="G430" t="s">
        <v>798</v>
      </c>
      <c r="H430" t="s">
        <v>798</v>
      </c>
      <c r="I430">
        <v>0</v>
      </c>
      <c r="J430" t="s">
        <v>797</v>
      </c>
      <c r="K430" t="s">
        <v>797</v>
      </c>
      <c r="L430" t="s">
        <v>1117</v>
      </c>
      <c r="M430" t="s">
        <v>797</v>
      </c>
      <c r="N430" t="s">
        <v>812</v>
      </c>
      <c r="O430" t="s">
        <v>813</v>
      </c>
      <c r="P430" t="s">
        <v>797</v>
      </c>
      <c r="Q430" t="s">
        <v>797</v>
      </c>
      <c r="R430" t="s">
        <v>37</v>
      </c>
      <c r="S430" t="s">
        <v>814</v>
      </c>
      <c r="T430" t="s">
        <v>2534</v>
      </c>
      <c r="U430">
        <v>0</v>
      </c>
      <c r="V430" t="s">
        <v>2528</v>
      </c>
      <c r="W430" t="s">
        <v>2529</v>
      </c>
    </row>
    <row r="431" spans="1:23" customFormat="1" ht="16" x14ac:dyDescent="0.2">
      <c r="A431" t="s">
        <v>2525</v>
      </c>
      <c r="B431" t="s">
        <v>2526</v>
      </c>
      <c r="C431" t="s">
        <v>97</v>
      </c>
      <c r="D431">
        <v>1371</v>
      </c>
      <c r="E431" t="s">
        <v>955</v>
      </c>
      <c r="F431" t="s">
        <v>799</v>
      </c>
      <c r="G431" t="s">
        <v>798</v>
      </c>
      <c r="H431" t="s">
        <v>798</v>
      </c>
      <c r="I431">
        <v>0</v>
      </c>
      <c r="J431" t="s">
        <v>797</v>
      </c>
      <c r="K431" t="s">
        <v>797</v>
      </c>
      <c r="L431" t="s">
        <v>1117</v>
      </c>
      <c r="M431" t="s">
        <v>797</v>
      </c>
      <c r="N431" t="s">
        <v>812</v>
      </c>
      <c r="O431" t="s">
        <v>813</v>
      </c>
      <c r="P431" t="s">
        <v>797</v>
      </c>
      <c r="Q431" t="s">
        <v>797</v>
      </c>
      <c r="R431" t="s">
        <v>37</v>
      </c>
      <c r="S431" t="s">
        <v>814</v>
      </c>
      <c r="T431" t="s">
        <v>2535</v>
      </c>
      <c r="U431">
        <v>0</v>
      </c>
      <c r="V431" t="s">
        <v>2528</v>
      </c>
      <c r="W431" t="s">
        <v>2529</v>
      </c>
    </row>
    <row r="432" spans="1:23" customFormat="1" ht="16" x14ac:dyDescent="0.2">
      <c r="A432" t="s">
        <v>2525</v>
      </c>
      <c r="B432" t="s">
        <v>2526</v>
      </c>
      <c r="C432" t="s">
        <v>97</v>
      </c>
      <c r="D432">
        <v>1371</v>
      </c>
      <c r="E432" t="s">
        <v>904</v>
      </c>
      <c r="F432" t="s">
        <v>799</v>
      </c>
      <c r="G432" t="s">
        <v>798</v>
      </c>
      <c r="H432" t="s">
        <v>798</v>
      </c>
      <c r="I432">
        <v>0</v>
      </c>
      <c r="J432" t="s">
        <v>797</v>
      </c>
      <c r="K432" t="s">
        <v>797</v>
      </c>
      <c r="L432" t="s">
        <v>1117</v>
      </c>
      <c r="M432" t="s">
        <v>797</v>
      </c>
      <c r="N432" t="s">
        <v>812</v>
      </c>
      <c r="O432" t="s">
        <v>813</v>
      </c>
      <c r="P432" t="s">
        <v>797</v>
      </c>
      <c r="Q432" t="s">
        <v>797</v>
      </c>
      <c r="R432" t="s">
        <v>37</v>
      </c>
      <c r="S432" t="s">
        <v>814</v>
      </c>
      <c r="T432" t="s">
        <v>2536</v>
      </c>
      <c r="U432">
        <v>0</v>
      </c>
      <c r="V432" t="s">
        <v>2528</v>
      </c>
      <c r="W432" t="s">
        <v>2529</v>
      </c>
    </row>
    <row r="433" spans="1:23" customFormat="1" ht="16" x14ac:dyDescent="0.2">
      <c r="A433" t="s">
        <v>2525</v>
      </c>
      <c r="B433" t="s">
        <v>2526</v>
      </c>
      <c r="C433" t="s">
        <v>97</v>
      </c>
      <c r="D433">
        <v>1371</v>
      </c>
      <c r="E433" t="s">
        <v>861</v>
      </c>
      <c r="F433" t="s">
        <v>799</v>
      </c>
      <c r="G433" t="s">
        <v>798</v>
      </c>
      <c r="H433" t="s">
        <v>798</v>
      </c>
      <c r="I433">
        <v>0</v>
      </c>
      <c r="J433" t="s">
        <v>797</v>
      </c>
      <c r="K433" t="s">
        <v>797</v>
      </c>
      <c r="L433" t="s">
        <v>1117</v>
      </c>
      <c r="M433" t="s">
        <v>797</v>
      </c>
      <c r="N433" t="s">
        <v>812</v>
      </c>
      <c r="O433" t="s">
        <v>813</v>
      </c>
      <c r="P433" t="s">
        <v>797</v>
      </c>
      <c r="Q433" t="s">
        <v>797</v>
      </c>
      <c r="R433" t="s">
        <v>37</v>
      </c>
      <c r="S433" t="s">
        <v>814</v>
      </c>
      <c r="T433" t="s">
        <v>2537</v>
      </c>
      <c r="U433">
        <v>0</v>
      </c>
      <c r="V433" t="s">
        <v>2528</v>
      </c>
      <c r="W433" t="s">
        <v>2529</v>
      </c>
    </row>
    <row r="434" spans="1:23" customFormat="1" ht="16" x14ac:dyDescent="0.2">
      <c r="A434" t="s">
        <v>2538</v>
      </c>
      <c r="B434" t="s">
        <v>214</v>
      </c>
      <c r="C434" t="s">
        <v>213</v>
      </c>
      <c r="D434">
        <v>67</v>
      </c>
      <c r="E434" t="s">
        <v>1092</v>
      </c>
      <c r="F434" t="s">
        <v>799</v>
      </c>
      <c r="G434" t="s">
        <v>798</v>
      </c>
      <c r="H434" t="s">
        <v>798</v>
      </c>
      <c r="I434">
        <v>0</v>
      </c>
      <c r="J434" t="s">
        <v>2235</v>
      </c>
      <c r="K434" t="s">
        <v>2236</v>
      </c>
      <c r="L434" t="s">
        <v>1117</v>
      </c>
      <c r="M434" t="s">
        <v>801</v>
      </c>
      <c r="N434" t="s">
        <v>797</v>
      </c>
      <c r="O434" t="s">
        <v>797</v>
      </c>
      <c r="P434" t="s">
        <v>2539</v>
      </c>
      <c r="Q434" t="s">
        <v>2540</v>
      </c>
      <c r="R434" t="s">
        <v>2541</v>
      </c>
      <c r="S434" t="s">
        <v>814</v>
      </c>
      <c r="T434" t="s">
        <v>2542</v>
      </c>
      <c r="U434">
        <v>0</v>
      </c>
      <c r="V434" t="s">
        <v>2543</v>
      </c>
      <c r="W434" t="s">
        <v>2544</v>
      </c>
    </row>
    <row r="435" spans="1:23" customFormat="1" ht="16" x14ac:dyDescent="0.2">
      <c r="A435" t="s">
        <v>2538</v>
      </c>
      <c r="B435" t="s">
        <v>214</v>
      </c>
      <c r="C435" t="s">
        <v>213</v>
      </c>
      <c r="D435">
        <v>67</v>
      </c>
      <c r="E435" t="s">
        <v>144</v>
      </c>
      <c r="F435" t="s">
        <v>799</v>
      </c>
      <c r="G435" t="s">
        <v>798</v>
      </c>
      <c r="H435" t="s">
        <v>798</v>
      </c>
      <c r="I435">
        <v>0</v>
      </c>
      <c r="J435" t="s">
        <v>2235</v>
      </c>
      <c r="K435" t="s">
        <v>2236</v>
      </c>
      <c r="L435" t="s">
        <v>1117</v>
      </c>
      <c r="M435" t="s">
        <v>801</v>
      </c>
      <c r="N435" t="s">
        <v>797</v>
      </c>
      <c r="O435" t="s">
        <v>797</v>
      </c>
      <c r="P435" t="s">
        <v>2539</v>
      </c>
      <c r="Q435" t="s">
        <v>2540</v>
      </c>
      <c r="R435" t="s">
        <v>2545</v>
      </c>
      <c r="S435" t="s">
        <v>814</v>
      </c>
      <c r="T435" t="s">
        <v>2546</v>
      </c>
      <c r="U435">
        <v>0</v>
      </c>
      <c r="V435" t="s">
        <v>2543</v>
      </c>
      <c r="W435" t="s">
        <v>2544</v>
      </c>
    </row>
    <row r="436" spans="1:23" customFormat="1" ht="16" x14ac:dyDescent="0.2">
      <c r="A436" t="s">
        <v>2538</v>
      </c>
      <c r="B436" t="s">
        <v>214</v>
      </c>
      <c r="C436" t="s">
        <v>213</v>
      </c>
      <c r="D436">
        <v>67</v>
      </c>
      <c r="E436" t="s">
        <v>985</v>
      </c>
      <c r="F436" t="s">
        <v>799</v>
      </c>
      <c r="G436" t="s">
        <v>798</v>
      </c>
      <c r="H436" t="s">
        <v>798</v>
      </c>
      <c r="I436">
        <v>0</v>
      </c>
      <c r="J436" t="s">
        <v>1588</v>
      </c>
      <c r="K436" t="s">
        <v>1589</v>
      </c>
      <c r="L436" t="s">
        <v>1117</v>
      </c>
      <c r="M436" t="s">
        <v>801</v>
      </c>
      <c r="N436" t="s">
        <v>797</v>
      </c>
      <c r="O436" t="s">
        <v>797</v>
      </c>
      <c r="P436" t="s">
        <v>2547</v>
      </c>
      <c r="Q436" t="s">
        <v>2548</v>
      </c>
      <c r="R436" t="s">
        <v>2549</v>
      </c>
      <c r="S436" t="s">
        <v>814</v>
      </c>
      <c r="T436" t="s">
        <v>2550</v>
      </c>
      <c r="U436">
        <v>0</v>
      </c>
      <c r="V436" t="s">
        <v>2543</v>
      </c>
      <c r="W436" t="s">
        <v>2544</v>
      </c>
    </row>
    <row r="437" spans="1:23" customFormat="1" ht="16" x14ac:dyDescent="0.2">
      <c r="A437" t="s">
        <v>2538</v>
      </c>
      <c r="B437" t="s">
        <v>214</v>
      </c>
      <c r="C437" t="s">
        <v>213</v>
      </c>
      <c r="D437">
        <v>67</v>
      </c>
      <c r="E437" t="s">
        <v>1041</v>
      </c>
      <c r="F437" t="s">
        <v>799</v>
      </c>
      <c r="G437" t="s">
        <v>798</v>
      </c>
      <c r="H437" t="s">
        <v>798</v>
      </c>
      <c r="I437">
        <v>0</v>
      </c>
      <c r="J437" t="s">
        <v>1588</v>
      </c>
      <c r="K437" t="s">
        <v>1589</v>
      </c>
      <c r="L437" t="s">
        <v>1117</v>
      </c>
      <c r="M437" t="s">
        <v>801</v>
      </c>
      <c r="N437" t="s">
        <v>797</v>
      </c>
      <c r="O437" t="s">
        <v>797</v>
      </c>
      <c r="P437" t="s">
        <v>2547</v>
      </c>
      <c r="Q437" t="s">
        <v>2548</v>
      </c>
      <c r="R437" t="s">
        <v>2551</v>
      </c>
      <c r="S437" t="s">
        <v>814</v>
      </c>
      <c r="T437" t="s">
        <v>2552</v>
      </c>
      <c r="U437">
        <v>0</v>
      </c>
      <c r="V437" t="s">
        <v>2543</v>
      </c>
      <c r="W437" t="s">
        <v>2544</v>
      </c>
    </row>
    <row r="438" spans="1:23" customFormat="1" ht="16" x14ac:dyDescent="0.2">
      <c r="A438" t="s">
        <v>2538</v>
      </c>
      <c r="B438" t="s">
        <v>214</v>
      </c>
      <c r="C438" t="s">
        <v>213</v>
      </c>
      <c r="D438">
        <v>67</v>
      </c>
      <c r="E438" t="s">
        <v>866</v>
      </c>
      <c r="F438" t="s">
        <v>799</v>
      </c>
      <c r="G438" t="s">
        <v>798</v>
      </c>
      <c r="H438" t="s">
        <v>798</v>
      </c>
      <c r="I438">
        <v>0</v>
      </c>
      <c r="J438" t="s">
        <v>797</v>
      </c>
      <c r="K438" t="s">
        <v>797</v>
      </c>
      <c r="L438" t="s">
        <v>1117</v>
      </c>
      <c r="M438" t="s">
        <v>797</v>
      </c>
      <c r="N438" t="s">
        <v>812</v>
      </c>
      <c r="O438" t="s">
        <v>813</v>
      </c>
      <c r="P438" t="s">
        <v>797</v>
      </c>
      <c r="Q438" t="s">
        <v>797</v>
      </c>
      <c r="R438" t="s">
        <v>37</v>
      </c>
      <c r="S438" t="s">
        <v>814</v>
      </c>
      <c r="T438" t="s">
        <v>2553</v>
      </c>
      <c r="U438">
        <v>0</v>
      </c>
      <c r="V438" t="s">
        <v>2543</v>
      </c>
      <c r="W438" t="s">
        <v>2544</v>
      </c>
    </row>
    <row r="439" spans="1:23" customFormat="1" ht="16" x14ac:dyDescent="0.2">
      <c r="A439" t="s">
        <v>2538</v>
      </c>
      <c r="B439" t="s">
        <v>214</v>
      </c>
      <c r="C439" t="s">
        <v>213</v>
      </c>
      <c r="D439">
        <v>67</v>
      </c>
      <c r="E439" t="s">
        <v>877</v>
      </c>
      <c r="F439" t="s">
        <v>799</v>
      </c>
      <c r="G439" t="s">
        <v>798</v>
      </c>
      <c r="H439" t="s">
        <v>798</v>
      </c>
      <c r="I439">
        <v>0</v>
      </c>
      <c r="J439" t="s">
        <v>1596</v>
      </c>
      <c r="K439" t="s">
        <v>1597</v>
      </c>
      <c r="L439" t="s">
        <v>1117</v>
      </c>
      <c r="M439" t="s">
        <v>801</v>
      </c>
      <c r="N439" t="s">
        <v>931</v>
      </c>
      <c r="O439" t="s">
        <v>813</v>
      </c>
      <c r="P439" t="s">
        <v>2554</v>
      </c>
      <c r="Q439" t="s">
        <v>2555</v>
      </c>
      <c r="R439" t="s">
        <v>2556</v>
      </c>
      <c r="S439" t="s">
        <v>814</v>
      </c>
      <c r="T439" t="s">
        <v>2557</v>
      </c>
      <c r="U439">
        <v>8</v>
      </c>
      <c r="V439" t="s">
        <v>2543</v>
      </c>
      <c r="W439" t="s">
        <v>2544</v>
      </c>
    </row>
    <row r="440" spans="1:23" customFormat="1" ht="16" x14ac:dyDescent="0.2">
      <c r="A440" t="s">
        <v>2538</v>
      </c>
      <c r="B440" t="s">
        <v>214</v>
      </c>
      <c r="C440" t="s">
        <v>213</v>
      </c>
      <c r="D440">
        <v>67</v>
      </c>
      <c r="E440" t="s">
        <v>955</v>
      </c>
      <c r="F440" t="s">
        <v>799</v>
      </c>
      <c r="G440" t="s">
        <v>798</v>
      </c>
      <c r="H440" t="s">
        <v>798</v>
      </c>
      <c r="I440">
        <v>0</v>
      </c>
      <c r="J440" t="s">
        <v>797</v>
      </c>
      <c r="K440" t="s">
        <v>797</v>
      </c>
      <c r="L440" t="s">
        <v>1117</v>
      </c>
      <c r="M440" t="s">
        <v>797</v>
      </c>
      <c r="N440" t="s">
        <v>812</v>
      </c>
      <c r="O440" t="s">
        <v>813</v>
      </c>
      <c r="P440" t="s">
        <v>797</v>
      </c>
      <c r="Q440" t="s">
        <v>797</v>
      </c>
      <c r="R440" t="s">
        <v>37</v>
      </c>
      <c r="S440" t="s">
        <v>814</v>
      </c>
      <c r="T440" t="s">
        <v>2558</v>
      </c>
      <c r="U440">
        <v>0</v>
      </c>
      <c r="V440" t="s">
        <v>2543</v>
      </c>
      <c r="W440" t="s">
        <v>2544</v>
      </c>
    </row>
    <row r="441" spans="1:23" customFormat="1" ht="16" x14ac:dyDescent="0.2">
      <c r="A441" t="s">
        <v>2538</v>
      </c>
      <c r="B441" t="s">
        <v>214</v>
      </c>
      <c r="C441" t="s">
        <v>213</v>
      </c>
      <c r="D441">
        <v>67</v>
      </c>
      <c r="E441" t="s">
        <v>904</v>
      </c>
      <c r="F441" t="s">
        <v>799</v>
      </c>
      <c r="G441" t="s">
        <v>798</v>
      </c>
      <c r="H441" t="s">
        <v>798</v>
      </c>
      <c r="I441">
        <v>0</v>
      </c>
      <c r="J441" t="s">
        <v>797</v>
      </c>
      <c r="K441" t="s">
        <v>797</v>
      </c>
      <c r="L441" t="s">
        <v>1117</v>
      </c>
      <c r="M441" t="s">
        <v>797</v>
      </c>
      <c r="N441" t="s">
        <v>812</v>
      </c>
      <c r="O441" t="s">
        <v>813</v>
      </c>
      <c r="P441" t="s">
        <v>797</v>
      </c>
      <c r="Q441" t="s">
        <v>797</v>
      </c>
      <c r="R441" t="s">
        <v>37</v>
      </c>
      <c r="S441" t="s">
        <v>814</v>
      </c>
      <c r="T441" t="s">
        <v>2559</v>
      </c>
      <c r="U441">
        <v>0</v>
      </c>
      <c r="V441" t="s">
        <v>2543</v>
      </c>
      <c r="W441" t="s">
        <v>2544</v>
      </c>
    </row>
    <row r="442" spans="1:23" customFormat="1" ht="16" x14ac:dyDescent="0.2">
      <c r="A442" t="s">
        <v>2538</v>
      </c>
      <c r="B442" t="s">
        <v>214</v>
      </c>
      <c r="C442" t="s">
        <v>213</v>
      </c>
      <c r="D442">
        <v>67</v>
      </c>
      <c r="E442" t="s">
        <v>861</v>
      </c>
      <c r="F442" t="s">
        <v>799</v>
      </c>
      <c r="G442" t="s">
        <v>798</v>
      </c>
      <c r="H442" t="s">
        <v>798</v>
      </c>
      <c r="I442">
        <v>0</v>
      </c>
      <c r="J442" t="s">
        <v>797</v>
      </c>
      <c r="K442" t="s">
        <v>797</v>
      </c>
      <c r="L442" t="s">
        <v>1117</v>
      </c>
      <c r="M442" t="s">
        <v>797</v>
      </c>
      <c r="N442" t="s">
        <v>812</v>
      </c>
      <c r="O442" t="s">
        <v>813</v>
      </c>
      <c r="P442" t="s">
        <v>797</v>
      </c>
      <c r="Q442" t="s">
        <v>797</v>
      </c>
      <c r="R442" t="s">
        <v>37</v>
      </c>
      <c r="S442" t="s">
        <v>814</v>
      </c>
      <c r="T442" t="s">
        <v>2560</v>
      </c>
      <c r="U442">
        <v>0</v>
      </c>
      <c r="V442" t="s">
        <v>2543</v>
      </c>
      <c r="W442" t="s">
        <v>2544</v>
      </c>
    </row>
    <row r="443" spans="1:23" customFormat="1" ht="16" x14ac:dyDescent="0.2">
      <c r="A443" t="s">
        <v>2561</v>
      </c>
      <c r="B443" t="s">
        <v>2562</v>
      </c>
      <c r="C443" t="s">
        <v>2563</v>
      </c>
      <c r="D443">
        <v>26</v>
      </c>
      <c r="E443" t="s">
        <v>1653</v>
      </c>
      <c r="F443" t="s">
        <v>799</v>
      </c>
      <c r="G443" t="s">
        <v>798</v>
      </c>
      <c r="H443" t="s">
        <v>798</v>
      </c>
      <c r="I443">
        <v>0</v>
      </c>
      <c r="J443" t="s">
        <v>1002</v>
      </c>
      <c r="K443" t="s">
        <v>1922</v>
      </c>
      <c r="L443" t="s">
        <v>995</v>
      </c>
      <c r="M443" t="s">
        <v>801</v>
      </c>
      <c r="N443" t="s">
        <v>931</v>
      </c>
      <c r="O443" t="s">
        <v>813</v>
      </c>
      <c r="P443" t="s">
        <v>2564</v>
      </c>
      <c r="Q443" t="s">
        <v>2565</v>
      </c>
      <c r="R443" t="s">
        <v>2566</v>
      </c>
      <c r="S443" t="s">
        <v>884</v>
      </c>
      <c r="T443" t="s">
        <v>2567</v>
      </c>
      <c r="U443">
        <v>508</v>
      </c>
      <c r="V443" t="s">
        <v>2568</v>
      </c>
      <c r="W443" t="s">
        <v>2569</v>
      </c>
    </row>
    <row r="444" spans="1:23" customFormat="1" ht="16" x14ac:dyDescent="0.2">
      <c r="A444" t="s">
        <v>2570</v>
      </c>
      <c r="B444" t="s">
        <v>2571</v>
      </c>
      <c r="C444" t="s">
        <v>2572</v>
      </c>
      <c r="D444">
        <v>27</v>
      </c>
      <c r="E444" t="s">
        <v>1653</v>
      </c>
      <c r="F444" t="s">
        <v>799</v>
      </c>
      <c r="G444" t="s">
        <v>798</v>
      </c>
      <c r="H444" t="s">
        <v>798</v>
      </c>
      <c r="I444">
        <v>0</v>
      </c>
      <c r="J444" t="s">
        <v>2052</v>
      </c>
      <c r="K444" t="s">
        <v>1922</v>
      </c>
      <c r="L444" t="s">
        <v>857</v>
      </c>
      <c r="M444" t="s">
        <v>801</v>
      </c>
      <c r="N444" t="s">
        <v>931</v>
      </c>
      <c r="O444" t="s">
        <v>813</v>
      </c>
      <c r="P444" t="s">
        <v>2573</v>
      </c>
      <c r="Q444" t="s">
        <v>2574</v>
      </c>
      <c r="R444" t="s">
        <v>2575</v>
      </c>
      <c r="S444" t="s">
        <v>884</v>
      </c>
      <c r="T444" t="s">
        <v>2576</v>
      </c>
      <c r="U444">
        <v>23</v>
      </c>
      <c r="V444" t="s">
        <v>2577</v>
      </c>
      <c r="W444" t="s">
        <v>2578</v>
      </c>
    </row>
    <row r="445" spans="1:23" customFormat="1" ht="16" x14ac:dyDescent="0.2">
      <c r="A445" t="s">
        <v>2579</v>
      </c>
      <c r="B445" t="s">
        <v>2580</v>
      </c>
      <c r="C445" t="s">
        <v>2581</v>
      </c>
      <c r="D445">
        <v>62</v>
      </c>
      <c r="E445" t="s">
        <v>810</v>
      </c>
      <c r="F445" t="s">
        <v>799</v>
      </c>
      <c r="G445" t="s">
        <v>798</v>
      </c>
      <c r="H445" t="s">
        <v>798</v>
      </c>
      <c r="I445">
        <v>0</v>
      </c>
      <c r="J445" t="s">
        <v>1596</v>
      </c>
      <c r="K445" t="s">
        <v>1597</v>
      </c>
      <c r="L445" t="s">
        <v>1892</v>
      </c>
      <c r="M445" t="s">
        <v>801</v>
      </c>
      <c r="N445" t="s">
        <v>797</v>
      </c>
      <c r="O445" t="s">
        <v>797</v>
      </c>
      <c r="P445" t="s">
        <v>2582</v>
      </c>
      <c r="Q445" t="s">
        <v>2583</v>
      </c>
      <c r="R445" t="s">
        <v>2584</v>
      </c>
      <c r="S445" t="s">
        <v>44</v>
      </c>
      <c r="T445" t="s">
        <v>2585</v>
      </c>
      <c r="U445">
        <v>10</v>
      </c>
      <c r="V445" t="s">
        <v>2586</v>
      </c>
      <c r="W445" t="s">
        <v>2587</v>
      </c>
    </row>
    <row r="446" spans="1:23" customFormat="1" ht="16" x14ac:dyDescent="0.2">
      <c r="A446" t="s">
        <v>2588</v>
      </c>
      <c r="B446" t="s">
        <v>2589</v>
      </c>
      <c r="C446" t="s">
        <v>2590</v>
      </c>
      <c r="D446">
        <v>1291</v>
      </c>
      <c r="E446" t="s">
        <v>144</v>
      </c>
      <c r="F446" t="s">
        <v>799</v>
      </c>
      <c r="G446" t="s">
        <v>798</v>
      </c>
      <c r="H446" t="s">
        <v>798</v>
      </c>
      <c r="I446">
        <v>0</v>
      </c>
      <c r="J446" t="s">
        <v>797</v>
      </c>
      <c r="K446" t="s">
        <v>797</v>
      </c>
      <c r="L446" t="s">
        <v>948</v>
      </c>
      <c r="M446" t="s">
        <v>797</v>
      </c>
      <c r="N446" t="s">
        <v>812</v>
      </c>
      <c r="O446" t="s">
        <v>965</v>
      </c>
      <c r="P446" t="s">
        <v>797</v>
      </c>
      <c r="Q446" t="s">
        <v>797</v>
      </c>
      <c r="R446" t="s">
        <v>37</v>
      </c>
      <c r="S446" t="s">
        <v>884</v>
      </c>
      <c r="T446" t="s">
        <v>2591</v>
      </c>
      <c r="U446">
        <v>0</v>
      </c>
      <c r="V446" t="s">
        <v>2592</v>
      </c>
      <c r="W446" t="s">
        <v>2593</v>
      </c>
    </row>
    <row r="447" spans="1:23" customFormat="1" ht="16" x14ac:dyDescent="0.2">
      <c r="A447" t="s">
        <v>2588</v>
      </c>
      <c r="B447" t="s">
        <v>2589</v>
      </c>
      <c r="C447" t="s">
        <v>2590</v>
      </c>
      <c r="D447">
        <v>1291</v>
      </c>
      <c r="E447" t="s">
        <v>992</v>
      </c>
      <c r="F447" t="s">
        <v>799</v>
      </c>
      <c r="G447" t="s">
        <v>798</v>
      </c>
      <c r="H447" t="s">
        <v>798</v>
      </c>
      <c r="I447">
        <v>0</v>
      </c>
      <c r="J447" t="s">
        <v>797</v>
      </c>
      <c r="K447" t="s">
        <v>797</v>
      </c>
      <c r="L447" t="s">
        <v>948</v>
      </c>
      <c r="M447" t="s">
        <v>797</v>
      </c>
      <c r="N447" t="s">
        <v>812</v>
      </c>
      <c r="O447" t="s">
        <v>965</v>
      </c>
      <c r="P447" t="s">
        <v>797</v>
      </c>
      <c r="Q447" t="s">
        <v>797</v>
      </c>
      <c r="R447" t="s">
        <v>37</v>
      </c>
      <c r="S447" t="s">
        <v>884</v>
      </c>
      <c r="T447" t="s">
        <v>2594</v>
      </c>
      <c r="U447">
        <v>0</v>
      </c>
      <c r="V447" t="s">
        <v>2592</v>
      </c>
      <c r="W447" t="s">
        <v>2593</v>
      </c>
    </row>
    <row r="448" spans="1:23" customFormat="1" ht="16" x14ac:dyDescent="0.2">
      <c r="A448" t="s">
        <v>2588</v>
      </c>
      <c r="B448" t="s">
        <v>2589</v>
      </c>
      <c r="C448" t="s">
        <v>2590</v>
      </c>
      <c r="D448">
        <v>1291</v>
      </c>
      <c r="E448" t="s">
        <v>856</v>
      </c>
      <c r="F448" t="s">
        <v>799</v>
      </c>
      <c r="G448" t="s">
        <v>798</v>
      </c>
      <c r="H448" t="s">
        <v>798</v>
      </c>
      <c r="I448">
        <v>0</v>
      </c>
      <c r="J448" t="s">
        <v>797</v>
      </c>
      <c r="K448" t="s">
        <v>797</v>
      </c>
      <c r="L448" t="s">
        <v>948</v>
      </c>
      <c r="M448" t="s">
        <v>797</v>
      </c>
      <c r="N448" t="s">
        <v>812</v>
      </c>
      <c r="O448" t="s">
        <v>965</v>
      </c>
      <c r="P448" t="s">
        <v>797</v>
      </c>
      <c r="Q448" t="s">
        <v>797</v>
      </c>
      <c r="R448" t="s">
        <v>37</v>
      </c>
      <c r="S448" t="s">
        <v>884</v>
      </c>
      <c r="T448" t="s">
        <v>2595</v>
      </c>
      <c r="U448">
        <v>0</v>
      </c>
      <c r="V448" t="s">
        <v>2592</v>
      </c>
      <c r="W448" t="s">
        <v>2593</v>
      </c>
    </row>
    <row r="449" spans="1:23" customFormat="1" ht="16" x14ac:dyDescent="0.2">
      <c r="A449" t="s">
        <v>2596</v>
      </c>
      <c r="B449" t="s">
        <v>2597</v>
      </c>
      <c r="C449" t="s">
        <v>2598</v>
      </c>
      <c r="D449">
        <v>1292</v>
      </c>
      <c r="E449" t="s">
        <v>856</v>
      </c>
      <c r="F449" t="s">
        <v>799</v>
      </c>
      <c r="G449" t="s">
        <v>798</v>
      </c>
      <c r="H449" t="s">
        <v>798</v>
      </c>
      <c r="I449">
        <v>0</v>
      </c>
      <c r="J449" t="s">
        <v>797</v>
      </c>
      <c r="K449" t="s">
        <v>797</v>
      </c>
      <c r="L449" t="s">
        <v>897</v>
      </c>
      <c r="M449" t="s">
        <v>797</v>
      </c>
      <c r="N449" t="s">
        <v>812</v>
      </c>
      <c r="O449" t="s">
        <v>813</v>
      </c>
      <c r="P449" t="s">
        <v>797</v>
      </c>
      <c r="Q449" t="s">
        <v>797</v>
      </c>
      <c r="R449" t="s">
        <v>37</v>
      </c>
      <c r="S449" t="s">
        <v>814</v>
      </c>
      <c r="T449" t="s">
        <v>2599</v>
      </c>
      <c r="U449">
        <v>0</v>
      </c>
      <c r="V449" t="s">
        <v>2600</v>
      </c>
      <c r="W449" t="s">
        <v>2601</v>
      </c>
    </row>
    <row r="450" spans="1:23" customFormat="1" ht="16" x14ac:dyDescent="0.2">
      <c r="A450" t="s">
        <v>2602</v>
      </c>
      <c r="B450" t="s">
        <v>2603</v>
      </c>
      <c r="C450" t="s">
        <v>2604</v>
      </c>
      <c r="D450">
        <v>1293</v>
      </c>
      <c r="E450" t="s">
        <v>810</v>
      </c>
      <c r="F450" t="s">
        <v>798</v>
      </c>
      <c r="G450" t="s">
        <v>799</v>
      </c>
      <c r="H450" t="s">
        <v>798</v>
      </c>
      <c r="I450">
        <v>0</v>
      </c>
      <c r="J450" t="s">
        <v>928</v>
      </c>
      <c r="K450" t="s">
        <v>2605</v>
      </c>
      <c r="L450" t="s">
        <v>930</v>
      </c>
      <c r="M450" t="s">
        <v>801</v>
      </c>
      <c r="N450" t="s">
        <v>931</v>
      </c>
      <c r="O450" t="s">
        <v>965</v>
      </c>
      <c r="P450" t="s">
        <v>2606</v>
      </c>
      <c r="Q450" t="s">
        <v>2607</v>
      </c>
      <c r="R450" t="s">
        <v>2608</v>
      </c>
      <c r="S450" t="s">
        <v>884</v>
      </c>
      <c r="T450" t="s">
        <v>2609</v>
      </c>
      <c r="U450">
        <v>4</v>
      </c>
      <c r="V450" t="s">
        <v>2610</v>
      </c>
      <c r="W450" t="s">
        <v>2611</v>
      </c>
    </row>
    <row r="451" spans="1:23" customFormat="1" ht="16" x14ac:dyDescent="0.2">
      <c r="A451" t="s">
        <v>2612</v>
      </c>
      <c r="B451" t="s">
        <v>2613</v>
      </c>
      <c r="C451" t="s">
        <v>2614</v>
      </c>
      <c r="D451">
        <v>1412</v>
      </c>
      <c r="E451" t="s">
        <v>904</v>
      </c>
      <c r="F451" t="s">
        <v>799</v>
      </c>
      <c r="G451" t="s">
        <v>798</v>
      </c>
      <c r="H451" t="s">
        <v>798</v>
      </c>
      <c r="I451">
        <v>0</v>
      </c>
      <c r="J451" t="s">
        <v>797</v>
      </c>
      <c r="K451" t="s">
        <v>797</v>
      </c>
      <c r="L451" t="s">
        <v>1892</v>
      </c>
      <c r="M451" t="s">
        <v>911</v>
      </c>
      <c r="N451" t="s">
        <v>797</v>
      </c>
      <c r="O451" t="s">
        <v>797</v>
      </c>
      <c r="P451" t="s">
        <v>1100</v>
      </c>
      <c r="Q451" t="s">
        <v>1101</v>
      </c>
      <c r="R451" t="s">
        <v>37</v>
      </c>
      <c r="S451" t="s">
        <v>814</v>
      </c>
      <c r="T451" t="s">
        <v>2615</v>
      </c>
      <c r="U451">
        <v>0</v>
      </c>
      <c r="V451" t="s">
        <v>2616</v>
      </c>
      <c r="W451" t="s">
        <v>2617</v>
      </c>
    </row>
    <row r="452" spans="1:23" customFormat="1" ht="16" x14ac:dyDescent="0.2">
      <c r="A452" t="s">
        <v>2618</v>
      </c>
      <c r="B452" t="s">
        <v>2619</v>
      </c>
      <c r="C452" t="s">
        <v>2620</v>
      </c>
      <c r="D452">
        <v>28</v>
      </c>
      <c r="E452" t="s">
        <v>877</v>
      </c>
      <c r="F452" t="s">
        <v>799</v>
      </c>
      <c r="G452" t="s">
        <v>798</v>
      </c>
      <c r="H452" t="s">
        <v>798</v>
      </c>
      <c r="I452">
        <v>0</v>
      </c>
      <c r="J452" t="s">
        <v>1670</v>
      </c>
      <c r="K452" t="s">
        <v>1912</v>
      </c>
      <c r="L452" t="s">
        <v>1191</v>
      </c>
      <c r="M452" t="s">
        <v>880</v>
      </c>
      <c r="N452" t="s">
        <v>797</v>
      </c>
      <c r="O452" t="s">
        <v>797</v>
      </c>
      <c r="P452" t="s">
        <v>2621</v>
      </c>
      <c r="Q452" t="s">
        <v>2622</v>
      </c>
      <c r="R452" t="s">
        <v>2623</v>
      </c>
      <c r="S452" t="s">
        <v>884</v>
      </c>
      <c r="T452" t="s">
        <v>2624</v>
      </c>
      <c r="U452">
        <v>3</v>
      </c>
      <c r="V452" t="s">
        <v>2625</v>
      </c>
      <c r="W452" t="s">
        <v>2626</v>
      </c>
    </row>
    <row r="453" spans="1:23" customFormat="1" ht="16" x14ac:dyDescent="0.2">
      <c r="A453" t="s">
        <v>2627</v>
      </c>
      <c r="B453" t="s">
        <v>2628</v>
      </c>
      <c r="C453" t="s">
        <v>2629</v>
      </c>
      <c r="D453">
        <v>1294</v>
      </c>
      <c r="E453" t="s">
        <v>1041</v>
      </c>
      <c r="F453" t="s">
        <v>799</v>
      </c>
      <c r="G453" t="s">
        <v>798</v>
      </c>
      <c r="H453" t="s">
        <v>798</v>
      </c>
      <c r="I453">
        <v>0</v>
      </c>
      <c r="J453" t="s">
        <v>797</v>
      </c>
      <c r="K453" t="s">
        <v>797</v>
      </c>
      <c r="L453" t="s">
        <v>1279</v>
      </c>
      <c r="M453" t="s">
        <v>797</v>
      </c>
      <c r="N453" t="s">
        <v>812</v>
      </c>
      <c r="O453" t="s">
        <v>813</v>
      </c>
      <c r="P453" t="s">
        <v>797</v>
      </c>
      <c r="Q453" t="s">
        <v>797</v>
      </c>
      <c r="R453" t="s">
        <v>37</v>
      </c>
      <c r="S453" t="s">
        <v>814</v>
      </c>
      <c r="T453" t="s">
        <v>2630</v>
      </c>
      <c r="U453">
        <v>0</v>
      </c>
      <c r="V453" t="s">
        <v>2631</v>
      </c>
      <c r="W453" t="s">
        <v>2632</v>
      </c>
    </row>
    <row r="454" spans="1:23" customFormat="1" ht="16" x14ac:dyDescent="0.2">
      <c r="A454" t="s">
        <v>2633</v>
      </c>
      <c r="B454" t="s">
        <v>2634</v>
      </c>
      <c r="C454" t="s">
        <v>2635</v>
      </c>
      <c r="D454">
        <v>68</v>
      </c>
      <c r="E454" t="s">
        <v>877</v>
      </c>
      <c r="F454" t="s">
        <v>799</v>
      </c>
      <c r="G454" t="s">
        <v>798</v>
      </c>
      <c r="H454" t="s">
        <v>798</v>
      </c>
      <c r="I454">
        <v>0</v>
      </c>
      <c r="J454" t="s">
        <v>1670</v>
      </c>
      <c r="K454" t="s">
        <v>1912</v>
      </c>
      <c r="L454" t="s">
        <v>1191</v>
      </c>
      <c r="M454" t="s">
        <v>880</v>
      </c>
      <c r="N454" t="s">
        <v>797</v>
      </c>
      <c r="O454" t="s">
        <v>797</v>
      </c>
      <c r="P454" t="s">
        <v>2636</v>
      </c>
      <c r="Q454" t="s">
        <v>2637</v>
      </c>
      <c r="R454" t="s">
        <v>2638</v>
      </c>
      <c r="S454" t="s">
        <v>884</v>
      </c>
      <c r="T454" t="s">
        <v>2639</v>
      </c>
      <c r="U454">
        <v>11</v>
      </c>
      <c r="V454" t="s">
        <v>2640</v>
      </c>
      <c r="W454" t="s">
        <v>2641</v>
      </c>
    </row>
    <row r="455" spans="1:23" customFormat="1" ht="16" x14ac:dyDescent="0.2">
      <c r="A455" t="s">
        <v>2642</v>
      </c>
      <c r="B455" t="s">
        <v>2634</v>
      </c>
      <c r="C455" t="s">
        <v>2643</v>
      </c>
      <c r="D455">
        <v>69</v>
      </c>
      <c r="E455" t="s">
        <v>877</v>
      </c>
      <c r="F455" t="s">
        <v>799</v>
      </c>
      <c r="G455" t="s">
        <v>798</v>
      </c>
      <c r="H455" t="s">
        <v>798</v>
      </c>
      <c r="I455">
        <v>0</v>
      </c>
      <c r="J455" t="s">
        <v>1670</v>
      </c>
      <c r="K455" t="s">
        <v>1912</v>
      </c>
      <c r="L455" t="s">
        <v>1191</v>
      </c>
      <c r="M455" t="s">
        <v>880</v>
      </c>
      <c r="N455" t="s">
        <v>797</v>
      </c>
      <c r="O455" t="s">
        <v>797</v>
      </c>
      <c r="P455" t="s">
        <v>2636</v>
      </c>
      <c r="Q455" t="s">
        <v>2637</v>
      </c>
      <c r="R455" t="s">
        <v>2644</v>
      </c>
      <c r="S455" t="s">
        <v>884</v>
      </c>
      <c r="T455" t="s">
        <v>2645</v>
      </c>
      <c r="U455">
        <v>6</v>
      </c>
      <c r="V455" t="s">
        <v>2646</v>
      </c>
      <c r="W455" t="s">
        <v>2647</v>
      </c>
    </row>
    <row r="456" spans="1:23" customFormat="1" ht="16" x14ac:dyDescent="0.2">
      <c r="A456" t="s">
        <v>2648</v>
      </c>
      <c r="B456" t="s">
        <v>2634</v>
      </c>
      <c r="C456" t="s">
        <v>2649</v>
      </c>
      <c r="D456">
        <v>29</v>
      </c>
      <c r="E456" t="s">
        <v>877</v>
      </c>
      <c r="F456" t="s">
        <v>799</v>
      </c>
      <c r="G456" t="s">
        <v>798</v>
      </c>
      <c r="H456" t="s">
        <v>798</v>
      </c>
      <c r="I456">
        <v>0</v>
      </c>
      <c r="J456" t="s">
        <v>1670</v>
      </c>
      <c r="K456" t="s">
        <v>1902</v>
      </c>
      <c r="L456" t="s">
        <v>1191</v>
      </c>
      <c r="M456" t="s">
        <v>801</v>
      </c>
      <c r="N456" t="s">
        <v>931</v>
      </c>
      <c r="O456" t="s">
        <v>813</v>
      </c>
      <c r="P456" t="s">
        <v>2650</v>
      </c>
      <c r="Q456" t="s">
        <v>2651</v>
      </c>
      <c r="R456" t="s">
        <v>2652</v>
      </c>
      <c r="S456" t="s">
        <v>884</v>
      </c>
      <c r="T456" t="s">
        <v>2653</v>
      </c>
      <c r="U456">
        <v>7</v>
      </c>
      <c r="V456" t="s">
        <v>2654</v>
      </c>
      <c r="W456" t="s">
        <v>2655</v>
      </c>
    </row>
    <row r="457" spans="1:23" customFormat="1" ht="16" x14ac:dyDescent="0.2">
      <c r="A457" t="s">
        <v>2656</v>
      </c>
      <c r="B457" t="s">
        <v>2657</v>
      </c>
      <c r="C457" t="s">
        <v>2658</v>
      </c>
      <c r="D457">
        <v>1296</v>
      </c>
      <c r="E457" t="s">
        <v>992</v>
      </c>
      <c r="F457" t="s">
        <v>799</v>
      </c>
      <c r="G457" t="s">
        <v>798</v>
      </c>
      <c r="H457" t="s">
        <v>798</v>
      </c>
      <c r="I457">
        <v>0</v>
      </c>
      <c r="J457" t="s">
        <v>797</v>
      </c>
      <c r="K457" t="s">
        <v>797</v>
      </c>
      <c r="L457" t="s">
        <v>1035</v>
      </c>
      <c r="M457" t="s">
        <v>797</v>
      </c>
      <c r="N457" t="s">
        <v>812</v>
      </c>
      <c r="O457" t="s">
        <v>813</v>
      </c>
      <c r="P457" t="s">
        <v>797</v>
      </c>
      <c r="Q457" t="s">
        <v>797</v>
      </c>
      <c r="R457" t="s">
        <v>37</v>
      </c>
      <c r="S457" t="s">
        <v>884</v>
      </c>
      <c r="T457" t="s">
        <v>2659</v>
      </c>
      <c r="U457">
        <v>0</v>
      </c>
      <c r="V457" t="s">
        <v>2660</v>
      </c>
      <c r="W457" t="s">
        <v>2661</v>
      </c>
    </row>
    <row r="458" spans="1:23" customFormat="1" ht="16" x14ac:dyDescent="0.2">
      <c r="A458" t="s">
        <v>2656</v>
      </c>
      <c r="B458" t="s">
        <v>2657</v>
      </c>
      <c r="C458" t="s">
        <v>2658</v>
      </c>
      <c r="D458">
        <v>1296</v>
      </c>
      <c r="E458" t="s">
        <v>955</v>
      </c>
      <c r="F458" t="s">
        <v>799</v>
      </c>
      <c r="G458" t="s">
        <v>798</v>
      </c>
      <c r="H458" t="s">
        <v>798</v>
      </c>
      <c r="I458">
        <v>0</v>
      </c>
      <c r="J458" t="s">
        <v>797</v>
      </c>
      <c r="K458" t="s">
        <v>797</v>
      </c>
      <c r="L458" t="s">
        <v>1035</v>
      </c>
      <c r="M458" t="s">
        <v>797</v>
      </c>
      <c r="N458" t="s">
        <v>812</v>
      </c>
      <c r="O458" t="s">
        <v>813</v>
      </c>
      <c r="P458" t="s">
        <v>797</v>
      </c>
      <c r="Q458" t="s">
        <v>797</v>
      </c>
      <c r="R458" t="s">
        <v>37</v>
      </c>
      <c r="S458" t="s">
        <v>884</v>
      </c>
      <c r="T458" t="s">
        <v>2662</v>
      </c>
      <c r="U458">
        <v>0</v>
      </c>
      <c r="V458" t="s">
        <v>2660</v>
      </c>
      <c r="W458" t="s">
        <v>2661</v>
      </c>
    </row>
    <row r="459" spans="1:23" customFormat="1" ht="16" x14ac:dyDescent="0.2">
      <c r="A459" t="s">
        <v>2663</v>
      </c>
      <c r="B459" t="s">
        <v>2664</v>
      </c>
      <c r="C459" t="s">
        <v>2665</v>
      </c>
      <c r="D459">
        <v>1297</v>
      </c>
      <c r="E459" t="s">
        <v>866</v>
      </c>
      <c r="F459" t="s">
        <v>799</v>
      </c>
      <c r="G459" t="s">
        <v>798</v>
      </c>
      <c r="H459" t="s">
        <v>798</v>
      </c>
      <c r="I459">
        <v>0</v>
      </c>
      <c r="J459" t="s">
        <v>797</v>
      </c>
      <c r="K459" t="s">
        <v>797</v>
      </c>
      <c r="L459" t="s">
        <v>948</v>
      </c>
      <c r="M459" t="s">
        <v>797</v>
      </c>
      <c r="N459" t="s">
        <v>812</v>
      </c>
      <c r="O459" t="s">
        <v>813</v>
      </c>
      <c r="P459" t="s">
        <v>797</v>
      </c>
      <c r="Q459" t="s">
        <v>797</v>
      </c>
      <c r="R459" t="s">
        <v>37</v>
      </c>
      <c r="S459" t="s">
        <v>814</v>
      </c>
      <c r="T459" t="s">
        <v>2666</v>
      </c>
      <c r="U459">
        <v>0</v>
      </c>
      <c r="V459" t="s">
        <v>2667</v>
      </c>
      <c r="W459" t="s">
        <v>2668</v>
      </c>
    </row>
    <row r="460" spans="1:23" customFormat="1" ht="16" x14ac:dyDescent="0.2">
      <c r="A460" t="s">
        <v>2663</v>
      </c>
      <c r="B460" t="s">
        <v>2664</v>
      </c>
      <c r="C460" t="s">
        <v>2665</v>
      </c>
      <c r="D460">
        <v>1297</v>
      </c>
      <c r="E460" t="s">
        <v>904</v>
      </c>
      <c r="F460" t="s">
        <v>799</v>
      </c>
      <c r="G460" t="s">
        <v>798</v>
      </c>
      <c r="H460" t="s">
        <v>798</v>
      </c>
      <c r="I460">
        <v>0</v>
      </c>
      <c r="J460" t="s">
        <v>797</v>
      </c>
      <c r="K460" t="s">
        <v>797</v>
      </c>
      <c r="L460" t="s">
        <v>948</v>
      </c>
      <c r="M460" t="s">
        <v>797</v>
      </c>
      <c r="N460" t="s">
        <v>812</v>
      </c>
      <c r="O460" t="s">
        <v>813</v>
      </c>
      <c r="P460" t="s">
        <v>797</v>
      </c>
      <c r="Q460" t="s">
        <v>797</v>
      </c>
      <c r="R460" t="s">
        <v>37</v>
      </c>
      <c r="S460" t="s">
        <v>814</v>
      </c>
      <c r="T460" t="s">
        <v>2669</v>
      </c>
      <c r="U460">
        <v>0</v>
      </c>
      <c r="V460" t="s">
        <v>2667</v>
      </c>
      <c r="W460" t="s">
        <v>2668</v>
      </c>
    </row>
    <row r="461" spans="1:23" customFormat="1" ht="16" x14ac:dyDescent="0.2">
      <c r="A461" t="s">
        <v>2670</v>
      </c>
      <c r="B461" t="s">
        <v>37</v>
      </c>
      <c r="C461" t="s">
        <v>2671</v>
      </c>
      <c r="D461">
        <v>2463</v>
      </c>
      <c r="E461" t="s">
        <v>821</v>
      </c>
      <c r="F461" t="s">
        <v>798</v>
      </c>
      <c r="G461" t="s">
        <v>799</v>
      </c>
      <c r="H461" t="s">
        <v>798</v>
      </c>
      <c r="I461">
        <v>0</v>
      </c>
      <c r="J461" t="s">
        <v>797</v>
      </c>
      <c r="K461" t="s">
        <v>797</v>
      </c>
      <c r="L461" t="s">
        <v>948</v>
      </c>
      <c r="M461" t="s">
        <v>797</v>
      </c>
      <c r="N461" t="s">
        <v>812</v>
      </c>
      <c r="O461" t="s">
        <v>813</v>
      </c>
      <c r="P461" t="s">
        <v>797</v>
      </c>
      <c r="Q461" t="s">
        <v>797</v>
      </c>
      <c r="R461" t="s">
        <v>37</v>
      </c>
      <c r="S461" t="s">
        <v>814</v>
      </c>
      <c r="T461" t="s">
        <v>2672</v>
      </c>
      <c r="U461">
        <v>0</v>
      </c>
      <c r="V461" t="s">
        <v>2673</v>
      </c>
      <c r="W461" t="s">
        <v>2674</v>
      </c>
    </row>
    <row r="462" spans="1:23" customFormat="1" ht="16" x14ac:dyDescent="0.2">
      <c r="A462" t="s">
        <v>2675</v>
      </c>
      <c r="B462" t="s">
        <v>37</v>
      </c>
      <c r="C462" t="s">
        <v>2676</v>
      </c>
      <c r="D462">
        <v>1445</v>
      </c>
      <c r="E462" t="s">
        <v>810</v>
      </c>
      <c r="F462" t="s">
        <v>798</v>
      </c>
      <c r="G462" t="s">
        <v>799</v>
      </c>
      <c r="H462" t="s">
        <v>798</v>
      </c>
      <c r="I462">
        <v>0</v>
      </c>
      <c r="J462" t="s">
        <v>1866</v>
      </c>
      <c r="K462" t="s">
        <v>1867</v>
      </c>
      <c r="L462" t="s">
        <v>835</v>
      </c>
      <c r="M462" t="s">
        <v>801</v>
      </c>
      <c r="N462" t="s">
        <v>797</v>
      </c>
      <c r="O462" t="s">
        <v>797</v>
      </c>
      <c r="P462" t="s">
        <v>2677</v>
      </c>
      <c r="Q462" t="s">
        <v>2678</v>
      </c>
      <c r="R462" t="s">
        <v>2679</v>
      </c>
      <c r="S462" t="s">
        <v>44</v>
      </c>
      <c r="T462" t="s">
        <v>2680</v>
      </c>
      <c r="U462">
        <v>0</v>
      </c>
      <c r="V462" t="s">
        <v>2681</v>
      </c>
      <c r="W462" t="s">
        <v>2682</v>
      </c>
    </row>
    <row r="463" spans="1:23" customFormat="1" ht="16" x14ac:dyDescent="0.2">
      <c r="A463" t="s">
        <v>2683</v>
      </c>
      <c r="B463" t="s">
        <v>2684</v>
      </c>
      <c r="C463" t="s">
        <v>2685</v>
      </c>
      <c r="D463">
        <v>1302</v>
      </c>
      <c r="E463" t="s">
        <v>810</v>
      </c>
      <c r="F463" t="s">
        <v>799</v>
      </c>
      <c r="G463" t="s">
        <v>798</v>
      </c>
      <c r="H463" t="s">
        <v>798</v>
      </c>
      <c r="I463">
        <v>0</v>
      </c>
      <c r="J463" t="s">
        <v>797</v>
      </c>
      <c r="K463" t="s">
        <v>797</v>
      </c>
      <c r="L463" t="s">
        <v>1279</v>
      </c>
      <c r="M463" t="s">
        <v>843</v>
      </c>
      <c r="N463" t="s">
        <v>797</v>
      </c>
      <c r="O463" t="s">
        <v>797</v>
      </c>
      <c r="P463" t="s">
        <v>1313</v>
      </c>
      <c r="Q463" t="s">
        <v>1314</v>
      </c>
      <c r="R463" t="s">
        <v>37</v>
      </c>
      <c r="S463" t="s">
        <v>814</v>
      </c>
      <c r="T463" t="s">
        <v>2686</v>
      </c>
      <c r="U463">
        <v>0</v>
      </c>
      <c r="V463" t="s">
        <v>2687</v>
      </c>
      <c r="W463" t="s">
        <v>2688</v>
      </c>
    </row>
    <row r="464" spans="1:23" customFormat="1" ht="16" x14ac:dyDescent="0.2">
      <c r="A464" t="s">
        <v>2689</v>
      </c>
      <c r="B464" t="s">
        <v>211</v>
      </c>
      <c r="C464" t="s">
        <v>89</v>
      </c>
      <c r="D464">
        <v>1303</v>
      </c>
      <c r="E464" t="s">
        <v>1092</v>
      </c>
      <c r="F464" t="s">
        <v>799</v>
      </c>
      <c r="G464" t="s">
        <v>798</v>
      </c>
      <c r="H464" t="s">
        <v>798</v>
      </c>
      <c r="I464">
        <v>0</v>
      </c>
      <c r="J464" t="s">
        <v>797</v>
      </c>
      <c r="K464" t="s">
        <v>797</v>
      </c>
      <c r="L464" t="s">
        <v>975</v>
      </c>
      <c r="M464" t="s">
        <v>797</v>
      </c>
      <c r="N464" t="s">
        <v>812</v>
      </c>
      <c r="O464" t="s">
        <v>965</v>
      </c>
      <c r="P464" t="s">
        <v>797</v>
      </c>
      <c r="Q464" t="s">
        <v>797</v>
      </c>
      <c r="R464" t="s">
        <v>37</v>
      </c>
      <c r="S464" t="s">
        <v>814</v>
      </c>
      <c r="T464" t="s">
        <v>2690</v>
      </c>
      <c r="U464">
        <v>0</v>
      </c>
      <c r="V464" t="s">
        <v>2691</v>
      </c>
      <c r="W464" t="s">
        <v>2692</v>
      </c>
    </row>
    <row r="465" spans="1:23" customFormat="1" ht="16" x14ac:dyDescent="0.2">
      <c r="A465" t="s">
        <v>2689</v>
      </c>
      <c r="B465" t="s">
        <v>211</v>
      </c>
      <c r="C465" t="s">
        <v>89</v>
      </c>
      <c r="D465">
        <v>1303</v>
      </c>
      <c r="E465" t="s">
        <v>144</v>
      </c>
      <c r="F465" t="s">
        <v>799</v>
      </c>
      <c r="G465" t="s">
        <v>798</v>
      </c>
      <c r="H465" t="s">
        <v>798</v>
      </c>
      <c r="I465">
        <v>0</v>
      </c>
      <c r="J465" t="s">
        <v>797</v>
      </c>
      <c r="K465" t="s">
        <v>797</v>
      </c>
      <c r="L465" t="s">
        <v>975</v>
      </c>
      <c r="M465" t="s">
        <v>797</v>
      </c>
      <c r="N465" t="s">
        <v>812</v>
      </c>
      <c r="O465" t="s">
        <v>965</v>
      </c>
      <c r="P465" t="s">
        <v>797</v>
      </c>
      <c r="Q465" t="s">
        <v>797</v>
      </c>
      <c r="R465" t="s">
        <v>37</v>
      </c>
      <c r="S465" t="s">
        <v>814</v>
      </c>
      <c r="T465" t="s">
        <v>2693</v>
      </c>
      <c r="U465">
        <v>0</v>
      </c>
      <c r="V465" t="s">
        <v>2691</v>
      </c>
      <c r="W465" t="s">
        <v>2692</v>
      </c>
    </row>
    <row r="466" spans="1:23" customFormat="1" ht="16" x14ac:dyDescent="0.2">
      <c r="A466" t="s">
        <v>2689</v>
      </c>
      <c r="B466" t="s">
        <v>211</v>
      </c>
      <c r="C466" t="s">
        <v>89</v>
      </c>
      <c r="D466">
        <v>1303</v>
      </c>
      <c r="E466" t="s">
        <v>1041</v>
      </c>
      <c r="F466" t="s">
        <v>799</v>
      </c>
      <c r="G466" t="s">
        <v>798</v>
      </c>
      <c r="H466" t="s">
        <v>798</v>
      </c>
      <c r="I466">
        <v>0</v>
      </c>
      <c r="J466" t="s">
        <v>797</v>
      </c>
      <c r="K466" t="s">
        <v>797</v>
      </c>
      <c r="L466" t="s">
        <v>975</v>
      </c>
      <c r="M466" t="s">
        <v>797</v>
      </c>
      <c r="N466" t="s">
        <v>812</v>
      </c>
      <c r="O466" t="s">
        <v>965</v>
      </c>
      <c r="P466" t="s">
        <v>797</v>
      </c>
      <c r="Q466" t="s">
        <v>797</v>
      </c>
      <c r="R466" t="s">
        <v>37</v>
      </c>
      <c r="S466" t="s">
        <v>814</v>
      </c>
      <c r="T466" t="s">
        <v>2694</v>
      </c>
      <c r="U466">
        <v>0</v>
      </c>
      <c r="V466" t="s">
        <v>2691</v>
      </c>
      <c r="W466" t="s">
        <v>2692</v>
      </c>
    </row>
    <row r="467" spans="1:23" customFormat="1" ht="16" x14ac:dyDescent="0.2">
      <c r="A467" t="s">
        <v>2689</v>
      </c>
      <c r="B467" t="s">
        <v>211</v>
      </c>
      <c r="C467" t="s">
        <v>89</v>
      </c>
      <c r="D467">
        <v>1303</v>
      </c>
      <c r="E467" t="s">
        <v>866</v>
      </c>
      <c r="F467" t="s">
        <v>798</v>
      </c>
      <c r="G467" t="s">
        <v>799</v>
      </c>
      <c r="H467" t="s">
        <v>798</v>
      </c>
      <c r="I467">
        <v>0</v>
      </c>
      <c r="J467" t="s">
        <v>797</v>
      </c>
      <c r="K467" t="s">
        <v>797</v>
      </c>
      <c r="L467" t="s">
        <v>975</v>
      </c>
      <c r="M467" t="s">
        <v>797</v>
      </c>
      <c r="N467" t="s">
        <v>812</v>
      </c>
      <c r="O467" t="s">
        <v>813</v>
      </c>
      <c r="P467" t="s">
        <v>797</v>
      </c>
      <c r="Q467" t="s">
        <v>797</v>
      </c>
      <c r="R467" t="s">
        <v>37</v>
      </c>
      <c r="S467" t="s">
        <v>814</v>
      </c>
      <c r="T467" t="s">
        <v>2695</v>
      </c>
      <c r="U467">
        <v>0</v>
      </c>
      <c r="V467" t="s">
        <v>2691</v>
      </c>
      <c r="W467" t="s">
        <v>2692</v>
      </c>
    </row>
    <row r="468" spans="1:23" customFormat="1" ht="16" x14ac:dyDescent="0.2">
      <c r="A468" t="s">
        <v>2696</v>
      </c>
      <c r="B468" t="s">
        <v>2697</v>
      </c>
      <c r="C468" t="s">
        <v>2698</v>
      </c>
      <c r="D468">
        <v>1320</v>
      </c>
      <c r="E468" t="s">
        <v>821</v>
      </c>
      <c r="F468" t="s">
        <v>799</v>
      </c>
      <c r="G468" t="s">
        <v>798</v>
      </c>
      <c r="H468" t="s">
        <v>798</v>
      </c>
      <c r="I468">
        <v>0</v>
      </c>
      <c r="J468" t="s">
        <v>2429</v>
      </c>
      <c r="K468" t="s">
        <v>1736</v>
      </c>
      <c r="L468" t="s">
        <v>930</v>
      </c>
      <c r="M468" t="s">
        <v>801</v>
      </c>
      <c r="N468" t="s">
        <v>797</v>
      </c>
      <c r="O468" t="s">
        <v>797</v>
      </c>
      <c r="P468" t="s">
        <v>2699</v>
      </c>
      <c r="Q468" t="s">
        <v>2700</v>
      </c>
      <c r="R468" t="s">
        <v>2701</v>
      </c>
      <c r="S468" t="s">
        <v>44</v>
      </c>
      <c r="T468" t="s">
        <v>2702</v>
      </c>
      <c r="U468">
        <v>311</v>
      </c>
      <c r="V468" t="s">
        <v>2703</v>
      </c>
      <c r="W468" t="s">
        <v>2704</v>
      </c>
    </row>
    <row r="469" spans="1:23" customFormat="1" ht="16" x14ac:dyDescent="0.2">
      <c r="A469" t="s">
        <v>2705</v>
      </c>
      <c r="B469" t="s">
        <v>2706</v>
      </c>
      <c r="C469" t="s">
        <v>2707</v>
      </c>
      <c r="D469">
        <v>1304</v>
      </c>
      <c r="E469" t="s">
        <v>144</v>
      </c>
      <c r="F469" t="s">
        <v>799</v>
      </c>
      <c r="G469" t="s">
        <v>798</v>
      </c>
      <c r="H469" t="s">
        <v>798</v>
      </c>
      <c r="I469">
        <v>0</v>
      </c>
      <c r="J469" t="s">
        <v>797</v>
      </c>
      <c r="K469" t="s">
        <v>797</v>
      </c>
      <c r="L469" t="s">
        <v>857</v>
      </c>
      <c r="M469" t="s">
        <v>797</v>
      </c>
      <c r="N469" t="s">
        <v>812</v>
      </c>
      <c r="O469" t="s">
        <v>952</v>
      </c>
      <c r="P469" t="s">
        <v>797</v>
      </c>
      <c r="Q469" t="s">
        <v>797</v>
      </c>
      <c r="R469" t="s">
        <v>37</v>
      </c>
      <c r="S469" t="s">
        <v>814</v>
      </c>
      <c r="T469" t="s">
        <v>2708</v>
      </c>
      <c r="U469">
        <v>0</v>
      </c>
      <c r="V469" t="s">
        <v>2709</v>
      </c>
      <c r="W469" t="s">
        <v>2710</v>
      </c>
    </row>
    <row r="470" spans="1:23" customFormat="1" ht="16" x14ac:dyDescent="0.2">
      <c r="A470" t="s">
        <v>2711</v>
      </c>
      <c r="B470" t="s">
        <v>2712</v>
      </c>
      <c r="C470" t="s">
        <v>2713</v>
      </c>
      <c r="D470">
        <v>30</v>
      </c>
      <c r="E470" t="s">
        <v>877</v>
      </c>
      <c r="F470" t="s">
        <v>799</v>
      </c>
      <c r="G470" t="s">
        <v>798</v>
      </c>
      <c r="H470" t="s">
        <v>798</v>
      </c>
      <c r="I470">
        <v>0</v>
      </c>
      <c r="J470" t="s">
        <v>878</v>
      </c>
      <c r="K470" t="s">
        <v>2714</v>
      </c>
      <c r="L470" t="s">
        <v>842</v>
      </c>
      <c r="M470" t="s">
        <v>801</v>
      </c>
      <c r="N470" t="s">
        <v>931</v>
      </c>
      <c r="O470" t="s">
        <v>813</v>
      </c>
      <c r="P470" t="s">
        <v>2715</v>
      </c>
      <c r="Q470" t="s">
        <v>2716</v>
      </c>
      <c r="R470" t="s">
        <v>2717</v>
      </c>
      <c r="S470" t="s">
        <v>884</v>
      </c>
      <c r="T470" t="s">
        <v>2718</v>
      </c>
      <c r="U470">
        <v>0</v>
      </c>
      <c r="V470" t="s">
        <v>2719</v>
      </c>
      <c r="W470" t="s">
        <v>2720</v>
      </c>
    </row>
    <row r="471" spans="1:23" customFormat="1" ht="16" x14ac:dyDescent="0.2">
      <c r="A471" t="s">
        <v>2711</v>
      </c>
      <c r="B471" t="s">
        <v>2712</v>
      </c>
      <c r="C471" t="s">
        <v>2713</v>
      </c>
      <c r="D471">
        <v>30</v>
      </c>
      <c r="E471" t="s">
        <v>810</v>
      </c>
      <c r="F471" t="s">
        <v>799</v>
      </c>
      <c r="G471" t="s">
        <v>798</v>
      </c>
      <c r="H471" t="s">
        <v>798</v>
      </c>
      <c r="I471">
        <v>0</v>
      </c>
      <c r="J471" t="s">
        <v>1220</v>
      </c>
      <c r="K471" t="s">
        <v>1221</v>
      </c>
      <c r="L471" t="s">
        <v>842</v>
      </c>
      <c r="M471" t="s">
        <v>801</v>
      </c>
      <c r="N471" t="s">
        <v>931</v>
      </c>
      <c r="O471" t="s">
        <v>813</v>
      </c>
      <c r="P471" t="s">
        <v>2721</v>
      </c>
      <c r="Q471" t="s">
        <v>2722</v>
      </c>
      <c r="R471" t="s">
        <v>2723</v>
      </c>
      <c r="S471" t="s">
        <v>884</v>
      </c>
      <c r="T471" t="s">
        <v>2724</v>
      </c>
      <c r="U471">
        <v>9</v>
      </c>
      <c r="V471" t="s">
        <v>2719</v>
      </c>
      <c r="W471" t="s">
        <v>2720</v>
      </c>
    </row>
    <row r="472" spans="1:23" customFormat="1" ht="16" x14ac:dyDescent="0.2">
      <c r="A472" t="s">
        <v>2725</v>
      </c>
      <c r="B472" t="s">
        <v>37</v>
      </c>
      <c r="C472" t="s">
        <v>37</v>
      </c>
      <c r="D472">
        <v>2084</v>
      </c>
      <c r="E472" t="s">
        <v>821</v>
      </c>
      <c r="F472" t="s">
        <v>799</v>
      </c>
      <c r="G472" t="s">
        <v>798</v>
      </c>
      <c r="H472" t="s">
        <v>798</v>
      </c>
      <c r="I472">
        <v>0</v>
      </c>
      <c r="J472" t="s">
        <v>797</v>
      </c>
      <c r="K472" t="s">
        <v>797</v>
      </c>
      <c r="L472" t="s">
        <v>37</v>
      </c>
      <c r="M472" t="s">
        <v>843</v>
      </c>
      <c r="N472" t="s">
        <v>797</v>
      </c>
      <c r="O472" t="s">
        <v>797</v>
      </c>
      <c r="P472" t="s">
        <v>1048</v>
      </c>
      <c r="Q472" t="s">
        <v>1049</v>
      </c>
      <c r="R472" t="s">
        <v>37</v>
      </c>
      <c r="S472" t="s">
        <v>814</v>
      </c>
      <c r="T472" t="s">
        <v>2726</v>
      </c>
      <c r="U472">
        <v>0</v>
      </c>
      <c r="V472" t="s">
        <v>2727</v>
      </c>
      <c r="W472" t="s">
        <v>2728</v>
      </c>
    </row>
    <row r="473" spans="1:23" customFormat="1" ht="16" x14ac:dyDescent="0.2">
      <c r="A473" t="s">
        <v>2729</v>
      </c>
      <c r="B473" t="s">
        <v>37</v>
      </c>
      <c r="C473" t="s">
        <v>2730</v>
      </c>
      <c r="D473">
        <v>1272</v>
      </c>
      <c r="E473" t="s">
        <v>821</v>
      </c>
      <c r="F473" t="s">
        <v>799</v>
      </c>
      <c r="G473" t="s">
        <v>798</v>
      </c>
      <c r="H473" t="s">
        <v>798</v>
      </c>
      <c r="I473">
        <v>0</v>
      </c>
      <c r="J473" t="s">
        <v>797</v>
      </c>
      <c r="K473" t="s">
        <v>797</v>
      </c>
      <c r="L473" t="s">
        <v>1082</v>
      </c>
      <c r="M473" t="s">
        <v>797</v>
      </c>
      <c r="N473" t="s">
        <v>812</v>
      </c>
      <c r="O473" t="s">
        <v>813</v>
      </c>
      <c r="P473" t="s">
        <v>797</v>
      </c>
      <c r="Q473" t="s">
        <v>797</v>
      </c>
      <c r="R473" t="s">
        <v>37</v>
      </c>
      <c r="S473" t="s">
        <v>814</v>
      </c>
      <c r="T473" t="s">
        <v>2731</v>
      </c>
      <c r="U473">
        <v>0</v>
      </c>
      <c r="V473" t="s">
        <v>2732</v>
      </c>
      <c r="W473" t="s">
        <v>2733</v>
      </c>
    </row>
    <row r="474" spans="1:23" customFormat="1" ht="16" x14ac:dyDescent="0.2">
      <c r="A474" t="s">
        <v>2734</v>
      </c>
      <c r="B474" t="s">
        <v>2735</v>
      </c>
      <c r="C474" t="s">
        <v>2736</v>
      </c>
      <c r="D474">
        <v>31</v>
      </c>
      <c r="E474" t="s">
        <v>877</v>
      </c>
      <c r="F474" t="s">
        <v>799</v>
      </c>
      <c r="G474" t="s">
        <v>798</v>
      </c>
      <c r="H474" t="s">
        <v>798</v>
      </c>
      <c r="I474">
        <v>0</v>
      </c>
      <c r="J474" t="s">
        <v>1855</v>
      </c>
      <c r="K474" t="s">
        <v>1856</v>
      </c>
      <c r="L474" t="s">
        <v>811</v>
      </c>
      <c r="M474" t="s">
        <v>880</v>
      </c>
      <c r="N474" t="s">
        <v>797</v>
      </c>
      <c r="O474" t="s">
        <v>797</v>
      </c>
      <c r="P474" t="s">
        <v>2737</v>
      </c>
      <c r="Q474" t="s">
        <v>2738</v>
      </c>
      <c r="R474" t="s">
        <v>2739</v>
      </c>
      <c r="S474" t="s">
        <v>44</v>
      </c>
      <c r="T474" t="s">
        <v>2740</v>
      </c>
      <c r="U474">
        <v>1</v>
      </c>
      <c r="V474" t="s">
        <v>2741</v>
      </c>
      <c r="W474" t="s">
        <v>2742</v>
      </c>
    </row>
    <row r="475" spans="1:23" customFormat="1" ht="16" x14ac:dyDescent="0.2">
      <c r="A475" t="s">
        <v>2743</v>
      </c>
      <c r="B475" t="s">
        <v>2744</v>
      </c>
      <c r="C475" t="s">
        <v>2745</v>
      </c>
      <c r="D475">
        <v>32</v>
      </c>
      <c r="E475" t="s">
        <v>877</v>
      </c>
      <c r="F475" t="s">
        <v>799</v>
      </c>
      <c r="G475" t="s">
        <v>798</v>
      </c>
      <c r="H475" t="s">
        <v>798</v>
      </c>
      <c r="I475">
        <v>0</v>
      </c>
      <c r="J475" t="s">
        <v>1660</v>
      </c>
      <c r="K475" t="s">
        <v>2746</v>
      </c>
      <c r="L475" t="s">
        <v>948</v>
      </c>
      <c r="M475" t="s">
        <v>880</v>
      </c>
      <c r="N475" t="s">
        <v>797</v>
      </c>
      <c r="O475" t="s">
        <v>797</v>
      </c>
      <c r="P475" t="s">
        <v>2747</v>
      </c>
      <c r="Q475" t="s">
        <v>2748</v>
      </c>
      <c r="R475" t="s">
        <v>2749</v>
      </c>
      <c r="S475" t="s">
        <v>884</v>
      </c>
      <c r="T475" t="s">
        <v>2750</v>
      </c>
      <c r="U475">
        <v>4</v>
      </c>
      <c r="V475" t="s">
        <v>2751</v>
      </c>
      <c r="W475" t="s">
        <v>2752</v>
      </c>
    </row>
    <row r="476" spans="1:23" customFormat="1" ht="16" x14ac:dyDescent="0.2">
      <c r="A476" t="s">
        <v>2753</v>
      </c>
      <c r="B476" t="s">
        <v>2754</v>
      </c>
      <c r="C476" t="s">
        <v>2755</v>
      </c>
      <c r="D476">
        <v>33</v>
      </c>
      <c r="E476" t="s">
        <v>810</v>
      </c>
      <c r="F476" t="s">
        <v>799</v>
      </c>
      <c r="G476" t="s">
        <v>798</v>
      </c>
      <c r="H476" t="s">
        <v>798</v>
      </c>
      <c r="I476">
        <v>0</v>
      </c>
      <c r="J476" t="s">
        <v>1772</v>
      </c>
      <c r="K476" t="s">
        <v>2756</v>
      </c>
      <c r="L476" t="s">
        <v>824</v>
      </c>
      <c r="M476" t="s">
        <v>880</v>
      </c>
      <c r="N476" t="s">
        <v>797</v>
      </c>
      <c r="O476" t="s">
        <v>797</v>
      </c>
      <c r="P476" t="s">
        <v>2757</v>
      </c>
      <c r="Q476" t="s">
        <v>2758</v>
      </c>
      <c r="R476" t="s">
        <v>2759</v>
      </c>
      <c r="S476" t="s">
        <v>884</v>
      </c>
      <c r="T476" t="s">
        <v>2760</v>
      </c>
      <c r="U476">
        <v>7</v>
      </c>
      <c r="V476" t="s">
        <v>2761</v>
      </c>
      <c r="W476" t="s">
        <v>2762</v>
      </c>
    </row>
    <row r="477" spans="1:23" customFormat="1" ht="16" x14ac:dyDescent="0.2">
      <c r="A477" t="s">
        <v>2763</v>
      </c>
      <c r="B477" t="s">
        <v>2764</v>
      </c>
      <c r="C477" t="s">
        <v>2765</v>
      </c>
      <c r="D477">
        <v>34</v>
      </c>
      <c r="E477" t="s">
        <v>1653</v>
      </c>
      <c r="F477" t="s">
        <v>799</v>
      </c>
      <c r="G477" t="s">
        <v>798</v>
      </c>
      <c r="H477" t="s">
        <v>798</v>
      </c>
      <c r="I477">
        <v>0</v>
      </c>
      <c r="J477" t="s">
        <v>2506</v>
      </c>
      <c r="K477" t="s">
        <v>1922</v>
      </c>
      <c r="L477" t="s">
        <v>1191</v>
      </c>
      <c r="M477" t="s">
        <v>801</v>
      </c>
      <c r="N477" t="s">
        <v>931</v>
      </c>
      <c r="O477" t="s">
        <v>813</v>
      </c>
      <c r="P477" t="s">
        <v>2766</v>
      </c>
      <c r="Q477" t="s">
        <v>2767</v>
      </c>
      <c r="R477" t="s">
        <v>2768</v>
      </c>
      <c r="S477" t="s">
        <v>884</v>
      </c>
      <c r="T477" t="s">
        <v>2769</v>
      </c>
      <c r="U477">
        <v>7</v>
      </c>
      <c r="V477" t="s">
        <v>2770</v>
      </c>
      <c r="W477" t="s">
        <v>2771</v>
      </c>
    </row>
    <row r="478" spans="1:23" customFormat="1" ht="16" x14ac:dyDescent="0.2">
      <c r="A478" t="s">
        <v>2772</v>
      </c>
      <c r="B478" t="s">
        <v>2773</v>
      </c>
      <c r="C478" t="s">
        <v>2774</v>
      </c>
      <c r="D478">
        <v>1416</v>
      </c>
      <c r="E478" t="s">
        <v>992</v>
      </c>
      <c r="F478" t="s">
        <v>798</v>
      </c>
      <c r="G478" t="s">
        <v>799</v>
      </c>
      <c r="H478" t="s">
        <v>798</v>
      </c>
      <c r="I478">
        <v>0</v>
      </c>
      <c r="J478" t="s">
        <v>2775</v>
      </c>
      <c r="K478" t="s">
        <v>2776</v>
      </c>
      <c r="L478" t="s">
        <v>1035</v>
      </c>
      <c r="M478" t="s">
        <v>801</v>
      </c>
      <c r="N478" t="s">
        <v>797</v>
      </c>
      <c r="O478" t="s">
        <v>797</v>
      </c>
      <c r="P478" t="s">
        <v>2777</v>
      </c>
      <c r="Q478" t="s">
        <v>2778</v>
      </c>
      <c r="R478" t="s">
        <v>2779</v>
      </c>
      <c r="S478" t="s">
        <v>44</v>
      </c>
      <c r="T478" t="s">
        <v>2780</v>
      </c>
      <c r="U478">
        <v>0</v>
      </c>
      <c r="V478" t="s">
        <v>2781</v>
      </c>
      <c r="W478" t="s">
        <v>2782</v>
      </c>
    </row>
    <row r="479" spans="1:23" customFormat="1" ht="16" x14ac:dyDescent="0.2">
      <c r="A479" t="s">
        <v>2772</v>
      </c>
      <c r="B479" t="s">
        <v>2773</v>
      </c>
      <c r="C479" t="s">
        <v>2774</v>
      </c>
      <c r="D479">
        <v>1416</v>
      </c>
      <c r="E479" t="s">
        <v>856</v>
      </c>
      <c r="F479" t="s">
        <v>798</v>
      </c>
      <c r="G479" t="s">
        <v>799</v>
      </c>
      <c r="H479" t="s">
        <v>798</v>
      </c>
      <c r="I479">
        <v>0</v>
      </c>
      <c r="J479" t="s">
        <v>2775</v>
      </c>
      <c r="K479" t="s">
        <v>2776</v>
      </c>
      <c r="L479" t="s">
        <v>1035</v>
      </c>
      <c r="M479" t="s">
        <v>801</v>
      </c>
      <c r="N479" t="s">
        <v>797</v>
      </c>
      <c r="O479" t="s">
        <v>797</v>
      </c>
      <c r="P479" t="s">
        <v>2777</v>
      </c>
      <c r="Q479" t="s">
        <v>2778</v>
      </c>
      <c r="R479" t="s">
        <v>2783</v>
      </c>
      <c r="S479" t="s">
        <v>44</v>
      </c>
      <c r="T479" t="s">
        <v>2784</v>
      </c>
      <c r="U479">
        <v>0</v>
      </c>
      <c r="V479" t="s">
        <v>2781</v>
      </c>
      <c r="W479" t="s">
        <v>2782</v>
      </c>
    </row>
    <row r="480" spans="1:23" customFormat="1" ht="16" x14ac:dyDescent="0.2">
      <c r="A480" t="s">
        <v>2772</v>
      </c>
      <c r="B480" t="s">
        <v>2773</v>
      </c>
      <c r="C480" t="s">
        <v>2774</v>
      </c>
      <c r="D480">
        <v>1416</v>
      </c>
      <c r="E480" t="s">
        <v>955</v>
      </c>
      <c r="F480" t="s">
        <v>798</v>
      </c>
      <c r="G480" t="s">
        <v>799</v>
      </c>
      <c r="H480" t="s">
        <v>798</v>
      </c>
      <c r="I480">
        <v>0</v>
      </c>
      <c r="J480" t="s">
        <v>2775</v>
      </c>
      <c r="K480" t="s">
        <v>2776</v>
      </c>
      <c r="L480" t="s">
        <v>1035</v>
      </c>
      <c r="M480" t="s">
        <v>801</v>
      </c>
      <c r="N480" t="s">
        <v>797</v>
      </c>
      <c r="O480" t="s">
        <v>797</v>
      </c>
      <c r="P480" t="s">
        <v>2777</v>
      </c>
      <c r="Q480" t="s">
        <v>2778</v>
      </c>
      <c r="R480" t="s">
        <v>2785</v>
      </c>
      <c r="S480" t="s">
        <v>44</v>
      </c>
      <c r="T480" t="s">
        <v>2786</v>
      </c>
      <c r="U480">
        <v>0</v>
      </c>
      <c r="V480" t="s">
        <v>2781</v>
      </c>
      <c r="W480" t="s">
        <v>2782</v>
      </c>
    </row>
    <row r="481" spans="1:23" customFormat="1" ht="16" x14ac:dyDescent="0.2">
      <c r="A481" t="s">
        <v>2787</v>
      </c>
      <c r="B481" t="s">
        <v>2788</v>
      </c>
      <c r="C481" t="s">
        <v>2789</v>
      </c>
      <c r="D481">
        <v>35</v>
      </c>
      <c r="E481" t="s">
        <v>877</v>
      </c>
      <c r="F481" t="s">
        <v>799</v>
      </c>
      <c r="G481" t="s">
        <v>798</v>
      </c>
      <c r="H481" t="s">
        <v>798</v>
      </c>
      <c r="I481">
        <v>0</v>
      </c>
      <c r="J481" t="s">
        <v>1808</v>
      </c>
      <c r="K481" t="s">
        <v>2790</v>
      </c>
      <c r="L481" t="s">
        <v>824</v>
      </c>
      <c r="M481" t="s">
        <v>880</v>
      </c>
      <c r="N481" t="s">
        <v>797</v>
      </c>
      <c r="O481" t="s">
        <v>797</v>
      </c>
      <c r="P481" t="s">
        <v>2791</v>
      </c>
      <c r="Q481" t="s">
        <v>2792</v>
      </c>
      <c r="R481" t="s">
        <v>2793</v>
      </c>
      <c r="S481" t="s">
        <v>884</v>
      </c>
      <c r="T481" t="s">
        <v>2794</v>
      </c>
      <c r="U481">
        <v>0</v>
      </c>
      <c r="V481" t="s">
        <v>2795</v>
      </c>
      <c r="W481" t="s">
        <v>2796</v>
      </c>
    </row>
    <row r="482" spans="1:23" customFormat="1" ht="16" x14ac:dyDescent="0.2">
      <c r="A482" t="s">
        <v>2797</v>
      </c>
      <c r="B482" t="s">
        <v>2798</v>
      </c>
      <c r="C482" t="s">
        <v>2799</v>
      </c>
      <c r="D482">
        <v>1306</v>
      </c>
      <c r="E482" t="s">
        <v>144</v>
      </c>
      <c r="F482" t="s">
        <v>799</v>
      </c>
      <c r="G482" t="s">
        <v>798</v>
      </c>
      <c r="H482" t="s">
        <v>798</v>
      </c>
      <c r="I482">
        <v>0</v>
      </c>
      <c r="J482" t="s">
        <v>2037</v>
      </c>
      <c r="K482" t="s">
        <v>1597</v>
      </c>
      <c r="L482" t="s">
        <v>811</v>
      </c>
      <c r="M482" t="s">
        <v>801</v>
      </c>
      <c r="N482" t="s">
        <v>931</v>
      </c>
      <c r="O482" t="s">
        <v>813</v>
      </c>
      <c r="P482" t="s">
        <v>2800</v>
      </c>
      <c r="Q482" t="s">
        <v>2801</v>
      </c>
      <c r="R482" t="s">
        <v>2802</v>
      </c>
      <c r="S482" t="s">
        <v>884</v>
      </c>
      <c r="T482" t="s">
        <v>2803</v>
      </c>
      <c r="U482">
        <v>0</v>
      </c>
      <c r="V482" t="s">
        <v>2804</v>
      </c>
      <c r="W482" t="s">
        <v>2805</v>
      </c>
    </row>
    <row r="483" spans="1:23" customFormat="1" ht="16" x14ac:dyDescent="0.2">
      <c r="A483" t="s">
        <v>2797</v>
      </c>
      <c r="B483" t="s">
        <v>2798</v>
      </c>
      <c r="C483" t="s">
        <v>2799</v>
      </c>
      <c r="D483">
        <v>1306</v>
      </c>
      <c r="E483" t="s">
        <v>985</v>
      </c>
      <c r="F483" t="s">
        <v>799</v>
      </c>
      <c r="G483" t="s">
        <v>798</v>
      </c>
      <c r="H483" t="s">
        <v>798</v>
      </c>
      <c r="I483">
        <v>0</v>
      </c>
      <c r="J483" t="s">
        <v>2037</v>
      </c>
      <c r="K483" t="s">
        <v>1597</v>
      </c>
      <c r="L483" t="s">
        <v>811</v>
      </c>
      <c r="M483" t="s">
        <v>801</v>
      </c>
      <c r="N483" t="s">
        <v>931</v>
      </c>
      <c r="O483" t="s">
        <v>813</v>
      </c>
      <c r="P483" t="s">
        <v>2800</v>
      </c>
      <c r="Q483" t="s">
        <v>2801</v>
      </c>
      <c r="R483" t="s">
        <v>2806</v>
      </c>
      <c r="S483" t="s">
        <v>884</v>
      </c>
      <c r="T483" t="s">
        <v>2807</v>
      </c>
      <c r="U483">
        <v>0</v>
      </c>
      <c r="V483" t="s">
        <v>2804</v>
      </c>
      <c r="W483" t="s">
        <v>2805</v>
      </c>
    </row>
    <row r="484" spans="1:23" customFormat="1" ht="16" x14ac:dyDescent="0.2">
      <c r="A484" t="s">
        <v>2797</v>
      </c>
      <c r="B484" t="s">
        <v>2798</v>
      </c>
      <c r="C484" t="s">
        <v>2799</v>
      </c>
      <c r="D484">
        <v>1306</v>
      </c>
      <c r="E484" t="s">
        <v>1605</v>
      </c>
      <c r="F484" t="s">
        <v>799</v>
      </c>
      <c r="G484" t="s">
        <v>798</v>
      </c>
      <c r="H484" t="s">
        <v>798</v>
      </c>
      <c r="I484">
        <v>0</v>
      </c>
      <c r="J484" t="s">
        <v>797</v>
      </c>
      <c r="K484" t="s">
        <v>797</v>
      </c>
      <c r="L484" t="s">
        <v>811</v>
      </c>
      <c r="M484" t="s">
        <v>797</v>
      </c>
      <c r="N484" t="s">
        <v>812</v>
      </c>
      <c r="O484" t="s">
        <v>813</v>
      </c>
      <c r="P484" t="s">
        <v>797</v>
      </c>
      <c r="Q484" t="s">
        <v>797</v>
      </c>
      <c r="R484" t="s">
        <v>37</v>
      </c>
      <c r="S484" t="s">
        <v>884</v>
      </c>
      <c r="T484" t="s">
        <v>2808</v>
      </c>
      <c r="U484">
        <v>0</v>
      </c>
      <c r="V484" t="s">
        <v>2804</v>
      </c>
      <c r="W484" t="s">
        <v>2805</v>
      </c>
    </row>
    <row r="485" spans="1:23" customFormat="1" ht="16" x14ac:dyDescent="0.2">
      <c r="A485" t="s">
        <v>2809</v>
      </c>
      <c r="B485" t="s">
        <v>37</v>
      </c>
      <c r="C485" t="s">
        <v>37</v>
      </c>
      <c r="D485">
        <v>1217</v>
      </c>
      <c r="E485" t="s">
        <v>144</v>
      </c>
      <c r="F485" t="s">
        <v>799</v>
      </c>
      <c r="G485" t="s">
        <v>798</v>
      </c>
      <c r="H485" t="s">
        <v>798</v>
      </c>
      <c r="I485">
        <v>0</v>
      </c>
      <c r="J485" t="s">
        <v>797</v>
      </c>
      <c r="K485" t="s">
        <v>797</v>
      </c>
      <c r="L485" t="s">
        <v>842</v>
      </c>
      <c r="M485" t="s">
        <v>797</v>
      </c>
      <c r="N485" t="s">
        <v>812</v>
      </c>
      <c r="O485" t="s">
        <v>952</v>
      </c>
      <c r="P485" t="s">
        <v>797</v>
      </c>
      <c r="Q485" t="s">
        <v>797</v>
      </c>
      <c r="R485" t="s">
        <v>37</v>
      </c>
      <c r="S485" t="s">
        <v>884</v>
      </c>
      <c r="T485" t="s">
        <v>2810</v>
      </c>
      <c r="U485">
        <v>0</v>
      </c>
      <c r="V485" t="s">
        <v>2811</v>
      </c>
      <c r="W485" t="s">
        <v>2812</v>
      </c>
    </row>
    <row r="486" spans="1:23" customFormat="1" ht="16" x14ac:dyDescent="0.2">
      <c r="A486" t="s">
        <v>2809</v>
      </c>
      <c r="B486" t="s">
        <v>37</v>
      </c>
      <c r="C486" t="s">
        <v>37</v>
      </c>
      <c r="D486">
        <v>1217</v>
      </c>
      <c r="E486" t="s">
        <v>866</v>
      </c>
      <c r="F486" t="s">
        <v>799</v>
      </c>
      <c r="G486" t="s">
        <v>798</v>
      </c>
      <c r="H486" t="s">
        <v>798</v>
      </c>
      <c r="I486">
        <v>0</v>
      </c>
      <c r="J486" t="s">
        <v>797</v>
      </c>
      <c r="K486" t="s">
        <v>797</v>
      </c>
      <c r="L486" t="s">
        <v>842</v>
      </c>
      <c r="M486" t="s">
        <v>797</v>
      </c>
      <c r="N486" t="s">
        <v>812</v>
      </c>
      <c r="O486" t="s">
        <v>952</v>
      </c>
      <c r="P486" t="s">
        <v>797</v>
      </c>
      <c r="Q486" t="s">
        <v>797</v>
      </c>
      <c r="R486" t="s">
        <v>37</v>
      </c>
      <c r="S486" t="s">
        <v>884</v>
      </c>
      <c r="T486" t="s">
        <v>2813</v>
      </c>
      <c r="U486">
        <v>0</v>
      </c>
      <c r="V486" t="s">
        <v>2811</v>
      </c>
      <c r="W486" t="s">
        <v>2812</v>
      </c>
    </row>
    <row r="487" spans="1:23" customFormat="1" ht="16" x14ac:dyDescent="0.2">
      <c r="A487" t="s">
        <v>2809</v>
      </c>
      <c r="B487" t="s">
        <v>37</v>
      </c>
      <c r="C487" t="s">
        <v>37</v>
      </c>
      <c r="D487">
        <v>1217</v>
      </c>
      <c r="E487" t="s">
        <v>904</v>
      </c>
      <c r="F487" t="s">
        <v>799</v>
      </c>
      <c r="G487" t="s">
        <v>798</v>
      </c>
      <c r="H487" t="s">
        <v>798</v>
      </c>
      <c r="I487">
        <v>0</v>
      </c>
      <c r="J487" t="s">
        <v>797</v>
      </c>
      <c r="K487" t="s">
        <v>797</v>
      </c>
      <c r="L487" t="s">
        <v>842</v>
      </c>
      <c r="M487" t="s">
        <v>797</v>
      </c>
      <c r="N487" t="s">
        <v>812</v>
      </c>
      <c r="O487" t="s">
        <v>952</v>
      </c>
      <c r="P487" t="s">
        <v>797</v>
      </c>
      <c r="Q487" t="s">
        <v>797</v>
      </c>
      <c r="R487" t="s">
        <v>37</v>
      </c>
      <c r="S487" t="s">
        <v>884</v>
      </c>
      <c r="T487" t="s">
        <v>2814</v>
      </c>
      <c r="U487">
        <v>0</v>
      </c>
      <c r="V487" t="s">
        <v>2811</v>
      </c>
      <c r="W487" t="s">
        <v>2812</v>
      </c>
    </row>
    <row r="488" spans="1:23" customFormat="1" ht="16" x14ac:dyDescent="0.2">
      <c r="A488" t="s">
        <v>2809</v>
      </c>
      <c r="B488" t="s">
        <v>37</v>
      </c>
      <c r="C488" t="s">
        <v>37</v>
      </c>
      <c r="D488">
        <v>1217</v>
      </c>
      <c r="E488" t="s">
        <v>870</v>
      </c>
      <c r="F488" t="s">
        <v>799</v>
      </c>
      <c r="G488" t="s">
        <v>798</v>
      </c>
      <c r="H488" t="s">
        <v>798</v>
      </c>
      <c r="I488">
        <v>0</v>
      </c>
      <c r="J488" t="s">
        <v>797</v>
      </c>
      <c r="K488" t="s">
        <v>797</v>
      </c>
      <c r="L488" t="s">
        <v>842</v>
      </c>
      <c r="M488" t="s">
        <v>797</v>
      </c>
      <c r="N488" t="s">
        <v>812</v>
      </c>
      <c r="O488" t="s">
        <v>952</v>
      </c>
      <c r="P488" t="s">
        <v>797</v>
      </c>
      <c r="Q488" t="s">
        <v>797</v>
      </c>
      <c r="R488" t="s">
        <v>37</v>
      </c>
      <c r="S488" t="s">
        <v>884</v>
      </c>
      <c r="T488" t="s">
        <v>2815</v>
      </c>
      <c r="U488">
        <v>0</v>
      </c>
      <c r="V488" t="s">
        <v>2811</v>
      </c>
      <c r="W488" t="s">
        <v>2812</v>
      </c>
    </row>
    <row r="489" spans="1:23" customFormat="1" ht="16" x14ac:dyDescent="0.2">
      <c r="A489" t="s">
        <v>2816</v>
      </c>
      <c r="B489" t="s">
        <v>37</v>
      </c>
      <c r="C489" t="s">
        <v>37</v>
      </c>
      <c r="D489">
        <v>1337</v>
      </c>
      <c r="E489" t="s">
        <v>144</v>
      </c>
      <c r="F489" t="s">
        <v>799</v>
      </c>
      <c r="G489" t="s">
        <v>798</v>
      </c>
      <c r="H489" t="s">
        <v>798</v>
      </c>
      <c r="I489">
        <v>0</v>
      </c>
      <c r="J489" t="s">
        <v>797</v>
      </c>
      <c r="K489" t="s">
        <v>797</v>
      </c>
      <c r="L489" t="s">
        <v>842</v>
      </c>
      <c r="M489" t="s">
        <v>797</v>
      </c>
      <c r="N489" t="s">
        <v>812</v>
      </c>
      <c r="O489" t="s">
        <v>952</v>
      </c>
      <c r="P489" t="s">
        <v>797</v>
      </c>
      <c r="Q489" t="s">
        <v>797</v>
      </c>
      <c r="R489" t="s">
        <v>37</v>
      </c>
      <c r="S489" t="s">
        <v>884</v>
      </c>
      <c r="T489" t="s">
        <v>2817</v>
      </c>
      <c r="U489">
        <v>0</v>
      </c>
      <c r="V489" t="s">
        <v>2818</v>
      </c>
      <c r="W489" t="s">
        <v>2819</v>
      </c>
    </row>
    <row r="490" spans="1:23" customFormat="1" ht="16" x14ac:dyDescent="0.2">
      <c r="A490" t="s">
        <v>2816</v>
      </c>
      <c r="B490" t="s">
        <v>37</v>
      </c>
      <c r="C490" t="s">
        <v>37</v>
      </c>
      <c r="D490">
        <v>1337</v>
      </c>
      <c r="E490" t="s">
        <v>866</v>
      </c>
      <c r="F490" t="s">
        <v>799</v>
      </c>
      <c r="G490" t="s">
        <v>798</v>
      </c>
      <c r="H490" t="s">
        <v>798</v>
      </c>
      <c r="I490">
        <v>0</v>
      </c>
      <c r="J490" t="s">
        <v>797</v>
      </c>
      <c r="K490" t="s">
        <v>797</v>
      </c>
      <c r="L490" t="s">
        <v>842</v>
      </c>
      <c r="M490" t="s">
        <v>797</v>
      </c>
      <c r="N490" t="s">
        <v>812</v>
      </c>
      <c r="O490" t="s">
        <v>952</v>
      </c>
      <c r="P490" t="s">
        <v>797</v>
      </c>
      <c r="Q490" t="s">
        <v>797</v>
      </c>
      <c r="R490" t="s">
        <v>37</v>
      </c>
      <c r="S490" t="s">
        <v>884</v>
      </c>
      <c r="T490" t="s">
        <v>2820</v>
      </c>
      <c r="U490">
        <v>0</v>
      </c>
      <c r="V490" t="s">
        <v>2818</v>
      </c>
      <c r="W490" t="s">
        <v>2819</v>
      </c>
    </row>
    <row r="491" spans="1:23" customFormat="1" ht="16" x14ac:dyDescent="0.2">
      <c r="A491" t="s">
        <v>2816</v>
      </c>
      <c r="B491" t="s">
        <v>37</v>
      </c>
      <c r="C491" t="s">
        <v>37</v>
      </c>
      <c r="D491">
        <v>1337</v>
      </c>
      <c r="E491" t="s">
        <v>904</v>
      </c>
      <c r="F491" t="s">
        <v>799</v>
      </c>
      <c r="G491" t="s">
        <v>798</v>
      </c>
      <c r="H491" t="s">
        <v>798</v>
      </c>
      <c r="I491">
        <v>0</v>
      </c>
      <c r="J491" t="s">
        <v>797</v>
      </c>
      <c r="K491" t="s">
        <v>797</v>
      </c>
      <c r="L491" t="s">
        <v>842</v>
      </c>
      <c r="M491" t="s">
        <v>797</v>
      </c>
      <c r="N491" t="s">
        <v>812</v>
      </c>
      <c r="O491" t="s">
        <v>952</v>
      </c>
      <c r="P491" t="s">
        <v>797</v>
      </c>
      <c r="Q491" t="s">
        <v>797</v>
      </c>
      <c r="R491" t="s">
        <v>37</v>
      </c>
      <c r="S491" t="s">
        <v>884</v>
      </c>
      <c r="T491" t="s">
        <v>2821</v>
      </c>
      <c r="U491">
        <v>0</v>
      </c>
      <c r="V491" t="s">
        <v>2818</v>
      </c>
      <c r="W491" t="s">
        <v>2819</v>
      </c>
    </row>
    <row r="492" spans="1:23" customFormat="1" ht="16" x14ac:dyDescent="0.2">
      <c r="A492" t="s">
        <v>2816</v>
      </c>
      <c r="B492" t="s">
        <v>37</v>
      </c>
      <c r="C492" t="s">
        <v>37</v>
      </c>
      <c r="D492">
        <v>1337</v>
      </c>
      <c r="E492" t="s">
        <v>861</v>
      </c>
      <c r="F492" t="s">
        <v>799</v>
      </c>
      <c r="G492" t="s">
        <v>798</v>
      </c>
      <c r="H492" t="s">
        <v>798</v>
      </c>
      <c r="I492">
        <v>0</v>
      </c>
      <c r="J492" t="s">
        <v>797</v>
      </c>
      <c r="K492" t="s">
        <v>797</v>
      </c>
      <c r="L492" t="s">
        <v>842</v>
      </c>
      <c r="M492" t="s">
        <v>797</v>
      </c>
      <c r="N492" t="s">
        <v>812</v>
      </c>
      <c r="O492" t="s">
        <v>952</v>
      </c>
      <c r="P492" t="s">
        <v>797</v>
      </c>
      <c r="Q492" t="s">
        <v>797</v>
      </c>
      <c r="R492" t="s">
        <v>37</v>
      </c>
      <c r="S492" t="s">
        <v>884</v>
      </c>
      <c r="T492" t="s">
        <v>2822</v>
      </c>
      <c r="U492">
        <v>0</v>
      </c>
      <c r="V492" t="s">
        <v>2818</v>
      </c>
      <c r="W492" t="s">
        <v>2819</v>
      </c>
    </row>
    <row r="493" spans="1:23" customFormat="1" ht="16" x14ac:dyDescent="0.2">
      <c r="A493" t="s">
        <v>2816</v>
      </c>
      <c r="B493" t="s">
        <v>37</v>
      </c>
      <c r="C493" t="s">
        <v>37</v>
      </c>
      <c r="D493">
        <v>1337</v>
      </c>
      <c r="E493" t="s">
        <v>870</v>
      </c>
      <c r="F493" t="s">
        <v>799</v>
      </c>
      <c r="G493" t="s">
        <v>798</v>
      </c>
      <c r="H493" t="s">
        <v>798</v>
      </c>
      <c r="I493">
        <v>0</v>
      </c>
      <c r="J493" t="s">
        <v>797</v>
      </c>
      <c r="K493" t="s">
        <v>797</v>
      </c>
      <c r="L493" t="s">
        <v>842</v>
      </c>
      <c r="M493" t="s">
        <v>797</v>
      </c>
      <c r="N493" t="s">
        <v>812</v>
      </c>
      <c r="O493" t="s">
        <v>952</v>
      </c>
      <c r="P493" t="s">
        <v>797</v>
      </c>
      <c r="Q493" t="s">
        <v>797</v>
      </c>
      <c r="R493" t="s">
        <v>37</v>
      </c>
      <c r="S493" t="s">
        <v>884</v>
      </c>
      <c r="T493" t="s">
        <v>2823</v>
      </c>
      <c r="U493">
        <v>0</v>
      </c>
      <c r="V493" t="s">
        <v>2818</v>
      </c>
      <c r="W493" t="s">
        <v>2819</v>
      </c>
    </row>
    <row r="494" spans="1:23" customFormat="1" ht="16" x14ac:dyDescent="0.2">
      <c r="A494" t="s">
        <v>2824</v>
      </c>
      <c r="B494" t="s">
        <v>2825</v>
      </c>
      <c r="C494" t="s">
        <v>2826</v>
      </c>
      <c r="D494">
        <v>1307</v>
      </c>
      <c r="E494" t="s">
        <v>144</v>
      </c>
      <c r="F494" t="s">
        <v>799</v>
      </c>
      <c r="G494" t="s">
        <v>798</v>
      </c>
      <c r="H494" t="s">
        <v>798</v>
      </c>
      <c r="I494">
        <v>0</v>
      </c>
      <c r="J494" t="s">
        <v>2827</v>
      </c>
      <c r="K494" t="s">
        <v>2828</v>
      </c>
      <c r="L494" t="s">
        <v>930</v>
      </c>
      <c r="M494" t="s">
        <v>801</v>
      </c>
      <c r="N494" t="s">
        <v>797</v>
      </c>
      <c r="O494" t="s">
        <v>797</v>
      </c>
      <c r="P494" t="s">
        <v>2829</v>
      </c>
      <c r="Q494" t="s">
        <v>2830</v>
      </c>
      <c r="R494" t="s">
        <v>2831</v>
      </c>
      <c r="S494" t="s">
        <v>814</v>
      </c>
      <c r="T494" t="s">
        <v>2832</v>
      </c>
      <c r="U494">
        <v>0</v>
      </c>
      <c r="V494" t="s">
        <v>2833</v>
      </c>
      <c r="W494" t="s">
        <v>2834</v>
      </c>
    </row>
    <row r="495" spans="1:23" customFormat="1" ht="16" x14ac:dyDescent="0.2">
      <c r="A495" t="s">
        <v>2824</v>
      </c>
      <c r="B495" t="s">
        <v>2825</v>
      </c>
      <c r="C495" t="s">
        <v>2826</v>
      </c>
      <c r="D495">
        <v>1307</v>
      </c>
      <c r="E495" t="s">
        <v>985</v>
      </c>
      <c r="F495" t="s">
        <v>799</v>
      </c>
      <c r="G495" t="s">
        <v>798</v>
      </c>
      <c r="H495" t="s">
        <v>798</v>
      </c>
      <c r="I495">
        <v>0</v>
      </c>
      <c r="J495" t="s">
        <v>2827</v>
      </c>
      <c r="K495" t="s">
        <v>2828</v>
      </c>
      <c r="L495" t="s">
        <v>930</v>
      </c>
      <c r="M495" t="s">
        <v>801</v>
      </c>
      <c r="N495" t="s">
        <v>797</v>
      </c>
      <c r="O495" t="s">
        <v>797</v>
      </c>
      <c r="P495" t="s">
        <v>2829</v>
      </c>
      <c r="Q495" t="s">
        <v>2830</v>
      </c>
      <c r="R495" t="s">
        <v>2835</v>
      </c>
      <c r="S495" t="s">
        <v>814</v>
      </c>
      <c r="T495" t="s">
        <v>2836</v>
      </c>
      <c r="U495">
        <v>0</v>
      </c>
      <c r="V495" t="s">
        <v>2833</v>
      </c>
      <c r="W495" t="s">
        <v>2834</v>
      </c>
    </row>
    <row r="496" spans="1:23" customFormat="1" ht="16" x14ac:dyDescent="0.2">
      <c r="A496" t="s">
        <v>2824</v>
      </c>
      <c r="B496" t="s">
        <v>2825</v>
      </c>
      <c r="C496" t="s">
        <v>2826</v>
      </c>
      <c r="D496">
        <v>1307</v>
      </c>
      <c r="E496" t="s">
        <v>1041</v>
      </c>
      <c r="F496" t="s">
        <v>799</v>
      </c>
      <c r="G496" t="s">
        <v>798</v>
      </c>
      <c r="H496" t="s">
        <v>798</v>
      </c>
      <c r="I496">
        <v>0</v>
      </c>
      <c r="J496" t="s">
        <v>2827</v>
      </c>
      <c r="K496" t="s">
        <v>2828</v>
      </c>
      <c r="L496" t="s">
        <v>930</v>
      </c>
      <c r="M496" t="s">
        <v>801</v>
      </c>
      <c r="N496" t="s">
        <v>797</v>
      </c>
      <c r="O496" t="s">
        <v>797</v>
      </c>
      <c r="P496" t="s">
        <v>2829</v>
      </c>
      <c r="Q496" t="s">
        <v>2830</v>
      </c>
      <c r="R496" t="s">
        <v>2837</v>
      </c>
      <c r="S496" t="s">
        <v>814</v>
      </c>
      <c r="T496" t="s">
        <v>2838</v>
      </c>
      <c r="U496">
        <v>0</v>
      </c>
      <c r="V496" t="s">
        <v>2833</v>
      </c>
      <c r="W496" t="s">
        <v>2834</v>
      </c>
    </row>
    <row r="497" spans="1:23" customFormat="1" ht="16" x14ac:dyDescent="0.2">
      <c r="A497" t="s">
        <v>2824</v>
      </c>
      <c r="B497" t="s">
        <v>2825</v>
      </c>
      <c r="C497" t="s">
        <v>2826</v>
      </c>
      <c r="D497">
        <v>1307</v>
      </c>
      <c r="E497" t="s">
        <v>1436</v>
      </c>
      <c r="F497" t="s">
        <v>799</v>
      </c>
      <c r="G497" t="s">
        <v>798</v>
      </c>
      <c r="H497" t="s">
        <v>798</v>
      </c>
      <c r="I497">
        <v>0</v>
      </c>
      <c r="J497" t="s">
        <v>2827</v>
      </c>
      <c r="K497" t="s">
        <v>2828</v>
      </c>
      <c r="L497" t="s">
        <v>930</v>
      </c>
      <c r="M497" t="s">
        <v>801</v>
      </c>
      <c r="N497" t="s">
        <v>797</v>
      </c>
      <c r="O497" t="s">
        <v>797</v>
      </c>
      <c r="P497" t="s">
        <v>2829</v>
      </c>
      <c r="Q497" t="s">
        <v>2830</v>
      </c>
      <c r="R497" t="s">
        <v>2839</v>
      </c>
      <c r="S497" t="s">
        <v>814</v>
      </c>
      <c r="T497" t="s">
        <v>2840</v>
      </c>
      <c r="U497">
        <v>0</v>
      </c>
      <c r="V497" t="s">
        <v>2833</v>
      </c>
      <c r="W497" t="s">
        <v>2834</v>
      </c>
    </row>
    <row r="498" spans="1:23" customFormat="1" ht="16" x14ac:dyDescent="0.2">
      <c r="A498" t="s">
        <v>2824</v>
      </c>
      <c r="B498" t="s">
        <v>2825</v>
      </c>
      <c r="C498" t="s">
        <v>2826</v>
      </c>
      <c r="D498">
        <v>1307</v>
      </c>
      <c r="E498" t="s">
        <v>866</v>
      </c>
      <c r="F498" t="s">
        <v>799</v>
      </c>
      <c r="G498" t="s">
        <v>798</v>
      </c>
      <c r="H498" t="s">
        <v>798</v>
      </c>
      <c r="I498">
        <v>0</v>
      </c>
      <c r="J498" t="s">
        <v>797</v>
      </c>
      <c r="K498" t="s">
        <v>797</v>
      </c>
      <c r="L498" t="s">
        <v>930</v>
      </c>
      <c r="M498" t="s">
        <v>797</v>
      </c>
      <c r="N498" t="s">
        <v>812</v>
      </c>
      <c r="O498" t="s">
        <v>952</v>
      </c>
      <c r="P498" t="s">
        <v>797</v>
      </c>
      <c r="Q498" t="s">
        <v>797</v>
      </c>
      <c r="R498" t="s">
        <v>37</v>
      </c>
      <c r="S498" t="s">
        <v>814</v>
      </c>
      <c r="T498" t="s">
        <v>2841</v>
      </c>
      <c r="U498">
        <v>0</v>
      </c>
      <c r="V498" t="s">
        <v>2833</v>
      </c>
      <c r="W498" t="s">
        <v>2834</v>
      </c>
    </row>
    <row r="499" spans="1:23" customFormat="1" ht="16" x14ac:dyDescent="0.2">
      <c r="A499" t="s">
        <v>2824</v>
      </c>
      <c r="B499" t="s">
        <v>2825</v>
      </c>
      <c r="C499" t="s">
        <v>2826</v>
      </c>
      <c r="D499">
        <v>1307</v>
      </c>
      <c r="E499" t="s">
        <v>904</v>
      </c>
      <c r="F499" t="s">
        <v>799</v>
      </c>
      <c r="G499" t="s">
        <v>798</v>
      </c>
      <c r="H499" t="s">
        <v>798</v>
      </c>
      <c r="I499">
        <v>0</v>
      </c>
      <c r="J499" t="s">
        <v>797</v>
      </c>
      <c r="K499" t="s">
        <v>797</v>
      </c>
      <c r="L499" t="s">
        <v>930</v>
      </c>
      <c r="M499" t="s">
        <v>843</v>
      </c>
      <c r="N499" t="s">
        <v>797</v>
      </c>
      <c r="O499" t="s">
        <v>797</v>
      </c>
      <c r="P499" t="s">
        <v>898</v>
      </c>
      <c r="Q499" t="s">
        <v>899</v>
      </c>
      <c r="R499" t="s">
        <v>37</v>
      </c>
      <c r="S499" t="s">
        <v>814</v>
      </c>
      <c r="T499" t="s">
        <v>2842</v>
      </c>
      <c r="U499">
        <v>0</v>
      </c>
      <c r="V499" t="s">
        <v>2833</v>
      </c>
      <c r="W499" t="s">
        <v>2834</v>
      </c>
    </row>
    <row r="500" spans="1:23" customFormat="1" ht="16" x14ac:dyDescent="0.2">
      <c r="A500" t="s">
        <v>2824</v>
      </c>
      <c r="B500" t="s">
        <v>2825</v>
      </c>
      <c r="C500" t="s">
        <v>2826</v>
      </c>
      <c r="D500">
        <v>1307</v>
      </c>
      <c r="E500" t="s">
        <v>861</v>
      </c>
      <c r="F500" t="s">
        <v>799</v>
      </c>
      <c r="G500" t="s">
        <v>798</v>
      </c>
      <c r="H500" t="s">
        <v>798</v>
      </c>
      <c r="I500">
        <v>0</v>
      </c>
      <c r="J500" t="s">
        <v>797</v>
      </c>
      <c r="K500" t="s">
        <v>797</v>
      </c>
      <c r="L500" t="s">
        <v>930</v>
      </c>
      <c r="M500" t="s">
        <v>843</v>
      </c>
      <c r="N500" t="s">
        <v>797</v>
      </c>
      <c r="O500" t="s">
        <v>797</v>
      </c>
      <c r="P500" t="s">
        <v>898</v>
      </c>
      <c r="Q500" t="s">
        <v>899</v>
      </c>
      <c r="R500" t="s">
        <v>37</v>
      </c>
      <c r="S500" t="s">
        <v>814</v>
      </c>
      <c r="T500" t="s">
        <v>2843</v>
      </c>
      <c r="U500">
        <v>0</v>
      </c>
      <c r="V500" t="s">
        <v>2833</v>
      </c>
      <c r="W500" t="s">
        <v>2834</v>
      </c>
    </row>
    <row r="501" spans="1:23" customFormat="1" ht="16" x14ac:dyDescent="0.2">
      <c r="A501" t="s">
        <v>2844</v>
      </c>
      <c r="B501" t="s">
        <v>37</v>
      </c>
      <c r="C501" t="s">
        <v>37</v>
      </c>
      <c r="D501">
        <v>1563</v>
      </c>
      <c r="E501" t="s">
        <v>144</v>
      </c>
      <c r="F501" t="s">
        <v>798</v>
      </c>
      <c r="G501" t="s">
        <v>799</v>
      </c>
      <c r="H501" t="s">
        <v>798</v>
      </c>
      <c r="I501">
        <v>0</v>
      </c>
      <c r="J501" t="s">
        <v>797</v>
      </c>
      <c r="K501" t="s">
        <v>797</v>
      </c>
      <c r="L501" t="s">
        <v>2845</v>
      </c>
      <c r="M501" t="s">
        <v>797</v>
      </c>
      <c r="N501" t="s">
        <v>812</v>
      </c>
      <c r="O501" t="s">
        <v>813</v>
      </c>
      <c r="P501" t="s">
        <v>797</v>
      </c>
      <c r="Q501" t="s">
        <v>797</v>
      </c>
      <c r="R501" t="s">
        <v>37</v>
      </c>
      <c r="S501" t="s">
        <v>814</v>
      </c>
      <c r="T501" t="s">
        <v>2846</v>
      </c>
      <c r="U501">
        <v>0</v>
      </c>
      <c r="V501" t="s">
        <v>2847</v>
      </c>
      <c r="W501" t="s">
        <v>2848</v>
      </c>
    </row>
    <row r="502" spans="1:23" customFormat="1" ht="16" x14ac:dyDescent="0.2">
      <c r="A502" t="s">
        <v>2844</v>
      </c>
      <c r="B502" t="s">
        <v>37</v>
      </c>
      <c r="C502" t="s">
        <v>37</v>
      </c>
      <c r="D502">
        <v>1563</v>
      </c>
      <c r="E502" t="s">
        <v>985</v>
      </c>
      <c r="F502" t="s">
        <v>798</v>
      </c>
      <c r="G502" t="s">
        <v>799</v>
      </c>
      <c r="H502" t="s">
        <v>798</v>
      </c>
      <c r="I502">
        <v>0</v>
      </c>
      <c r="J502" t="s">
        <v>797</v>
      </c>
      <c r="K502" t="s">
        <v>797</v>
      </c>
      <c r="L502" t="s">
        <v>1191</v>
      </c>
      <c r="M502" t="s">
        <v>797</v>
      </c>
      <c r="N502" t="s">
        <v>812</v>
      </c>
      <c r="O502" t="s">
        <v>813</v>
      </c>
      <c r="P502" t="s">
        <v>797</v>
      </c>
      <c r="Q502" t="s">
        <v>797</v>
      </c>
      <c r="R502" t="s">
        <v>37</v>
      </c>
      <c r="S502" t="s">
        <v>814</v>
      </c>
      <c r="T502" t="s">
        <v>2849</v>
      </c>
      <c r="U502">
        <v>0</v>
      </c>
      <c r="V502" t="s">
        <v>2847</v>
      </c>
      <c r="W502" t="s">
        <v>2848</v>
      </c>
    </row>
    <row r="503" spans="1:23" customFormat="1" ht="16" x14ac:dyDescent="0.2">
      <c r="A503" t="s">
        <v>2844</v>
      </c>
      <c r="B503" t="s">
        <v>37</v>
      </c>
      <c r="C503" t="s">
        <v>37</v>
      </c>
      <c r="D503">
        <v>1563</v>
      </c>
      <c r="E503" t="s">
        <v>1041</v>
      </c>
      <c r="F503" t="s">
        <v>798</v>
      </c>
      <c r="G503" t="s">
        <v>799</v>
      </c>
      <c r="H503" t="s">
        <v>798</v>
      </c>
      <c r="I503">
        <v>0</v>
      </c>
      <c r="J503" t="s">
        <v>797</v>
      </c>
      <c r="K503" t="s">
        <v>797</v>
      </c>
      <c r="L503" t="s">
        <v>2845</v>
      </c>
      <c r="M503" t="s">
        <v>797</v>
      </c>
      <c r="N503" t="s">
        <v>812</v>
      </c>
      <c r="O503" t="s">
        <v>813</v>
      </c>
      <c r="P503" t="s">
        <v>797</v>
      </c>
      <c r="Q503" t="s">
        <v>797</v>
      </c>
      <c r="R503" t="s">
        <v>37</v>
      </c>
      <c r="S503" t="s">
        <v>814</v>
      </c>
      <c r="T503" t="s">
        <v>2850</v>
      </c>
      <c r="U503">
        <v>0</v>
      </c>
      <c r="V503" t="s">
        <v>2847</v>
      </c>
      <c r="W503" t="s">
        <v>2848</v>
      </c>
    </row>
    <row r="504" spans="1:23" customFormat="1" ht="16" x14ac:dyDescent="0.2">
      <c r="A504" t="s">
        <v>2844</v>
      </c>
      <c r="B504" t="s">
        <v>37</v>
      </c>
      <c r="C504" t="s">
        <v>37</v>
      </c>
      <c r="D504">
        <v>1563</v>
      </c>
      <c r="E504" t="s">
        <v>1436</v>
      </c>
      <c r="F504" t="s">
        <v>798</v>
      </c>
      <c r="G504" t="s">
        <v>799</v>
      </c>
      <c r="H504" t="s">
        <v>798</v>
      </c>
      <c r="I504">
        <v>0</v>
      </c>
      <c r="J504" t="s">
        <v>797</v>
      </c>
      <c r="K504" t="s">
        <v>797</v>
      </c>
      <c r="L504" t="s">
        <v>1191</v>
      </c>
      <c r="M504" t="s">
        <v>797</v>
      </c>
      <c r="N504" t="s">
        <v>812</v>
      </c>
      <c r="O504" t="s">
        <v>813</v>
      </c>
      <c r="P504" t="s">
        <v>797</v>
      </c>
      <c r="Q504" t="s">
        <v>797</v>
      </c>
      <c r="R504" t="s">
        <v>37</v>
      </c>
      <c r="S504" t="s">
        <v>814</v>
      </c>
      <c r="T504" t="s">
        <v>2851</v>
      </c>
      <c r="U504">
        <v>0</v>
      </c>
      <c r="V504" t="s">
        <v>2847</v>
      </c>
      <c r="W504" t="s">
        <v>2848</v>
      </c>
    </row>
    <row r="505" spans="1:23" customFormat="1" ht="16" x14ac:dyDescent="0.2">
      <c r="A505" t="s">
        <v>2844</v>
      </c>
      <c r="B505" t="s">
        <v>37</v>
      </c>
      <c r="C505" t="s">
        <v>37</v>
      </c>
      <c r="D505">
        <v>1563</v>
      </c>
      <c r="E505" t="s">
        <v>992</v>
      </c>
      <c r="F505" t="s">
        <v>798</v>
      </c>
      <c r="G505" t="s">
        <v>799</v>
      </c>
      <c r="H505" t="s">
        <v>798</v>
      </c>
      <c r="I505">
        <v>0</v>
      </c>
      <c r="J505" t="s">
        <v>797</v>
      </c>
      <c r="K505" t="s">
        <v>797</v>
      </c>
      <c r="L505" t="s">
        <v>1191</v>
      </c>
      <c r="M505" t="s">
        <v>797</v>
      </c>
      <c r="N505" t="s">
        <v>812</v>
      </c>
      <c r="O505" t="s">
        <v>813</v>
      </c>
      <c r="P505" t="s">
        <v>797</v>
      </c>
      <c r="Q505" t="s">
        <v>797</v>
      </c>
      <c r="R505" t="s">
        <v>37</v>
      </c>
      <c r="S505" t="s">
        <v>814</v>
      </c>
      <c r="T505" t="s">
        <v>2852</v>
      </c>
      <c r="U505">
        <v>0</v>
      </c>
      <c r="V505" t="s">
        <v>2847</v>
      </c>
      <c r="W505" t="s">
        <v>2848</v>
      </c>
    </row>
    <row r="506" spans="1:23" customFormat="1" ht="16" x14ac:dyDescent="0.2">
      <c r="A506" t="s">
        <v>2844</v>
      </c>
      <c r="B506" t="s">
        <v>37</v>
      </c>
      <c r="C506" t="s">
        <v>37</v>
      </c>
      <c r="D506">
        <v>1563</v>
      </c>
      <c r="E506" t="s">
        <v>856</v>
      </c>
      <c r="F506" t="s">
        <v>798</v>
      </c>
      <c r="G506" t="s">
        <v>799</v>
      </c>
      <c r="H506" t="s">
        <v>798</v>
      </c>
      <c r="I506">
        <v>0</v>
      </c>
      <c r="J506" t="s">
        <v>797</v>
      </c>
      <c r="K506" t="s">
        <v>797</v>
      </c>
      <c r="L506" t="s">
        <v>842</v>
      </c>
      <c r="M506" t="s">
        <v>797</v>
      </c>
      <c r="N506" t="s">
        <v>812</v>
      </c>
      <c r="O506" t="s">
        <v>813</v>
      </c>
      <c r="P506" t="s">
        <v>797</v>
      </c>
      <c r="Q506" t="s">
        <v>797</v>
      </c>
      <c r="R506" t="s">
        <v>37</v>
      </c>
      <c r="S506" t="s">
        <v>814</v>
      </c>
      <c r="T506" t="s">
        <v>2853</v>
      </c>
      <c r="U506">
        <v>0</v>
      </c>
      <c r="V506" t="s">
        <v>2847</v>
      </c>
      <c r="W506" t="s">
        <v>2848</v>
      </c>
    </row>
    <row r="507" spans="1:23" customFormat="1" ht="16" x14ac:dyDescent="0.2">
      <c r="A507" t="s">
        <v>2844</v>
      </c>
      <c r="B507" t="s">
        <v>37</v>
      </c>
      <c r="C507" t="s">
        <v>37</v>
      </c>
      <c r="D507">
        <v>1563</v>
      </c>
      <c r="E507" t="s">
        <v>904</v>
      </c>
      <c r="F507" t="s">
        <v>798</v>
      </c>
      <c r="G507" t="s">
        <v>799</v>
      </c>
      <c r="H507" t="s">
        <v>798</v>
      </c>
      <c r="I507">
        <v>0</v>
      </c>
      <c r="J507" t="s">
        <v>797</v>
      </c>
      <c r="K507" t="s">
        <v>797</v>
      </c>
      <c r="L507" t="s">
        <v>1191</v>
      </c>
      <c r="M507" t="s">
        <v>797</v>
      </c>
      <c r="N507" t="s">
        <v>812</v>
      </c>
      <c r="O507" t="s">
        <v>813</v>
      </c>
      <c r="P507" t="s">
        <v>797</v>
      </c>
      <c r="Q507" t="s">
        <v>797</v>
      </c>
      <c r="R507" t="s">
        <v>37</v>
      </c>
      <c r="S507" t="s">
        <v>814</v>
      </c>
      <c r="T507" t="s">
        <v>2854</v>
      </c>
      <c r="U507">
        <v>0</v>
      </c>
      <c r="V507" t="s">
        <v>2847</v>
      </c>
      <c r="W507" t="s">
        <v>2848</v>
      </c>
    </row>
    <row r="508" spans="1:23" customFormat="1" ht="16" x14ac:dyDescent="0.2">
      <c r="A508" t="s">
        <v>2844</v>
      </c>
      <c r="B508" t="s">
        <v>37</v>
      </c>
      <c r="C508" t="s">
        <v>37</v>
      </c>
      <c r="D508">
        <v>1563</v>
      </c>
      <c r="E508" t="s">
        <v>861</v>
      </c>
      <c r="F508" t="s">
        <v>798</v>
      </c>
      <c r="G508" t="s">
        <v>799</v>
      </c>
      <c r="H508" t="s">
        <v>798</v>
      </c>
      <c r="I508">
        <v>0</v>
      </c>
      <c r="J508" t="s">
        <v>797</v>
      </c>
      <c r="K508" t="s">
        <v>797</v>
      </c>
      <c r="L508" t="s">
        <v>1191</v>
      </c>
      <c r="M508" t="s">
        <v>797</v>
      </c>
      <c r="N508" t="s">
        <v>812</v>
      </c>
      <c r="O508" t="s">
        <v>813</v>
      </c>
      <c r="P508" t="s">
        <v>797</v>
      </c>
      <c r="Q508" t="s">
        <v>797</v>
      </c>
      <c r="R508" t="s">
        <v>37</v>
      </c>
      <c r="S508" t="s">
        <v>814</v>
      </c>
      <c r="T508" t="s">
        <v>2855</v>
      </c>
      <c r="U508">
        <v>0</v>
      </c>
      <c r="V508" t="s">
        <v>2847</v>
      </c>
      <c r="W508" t="s">
        <v>2848</v>
      </c>
    </row>
    <row r="509" spans="1:23" customFormat="1" ht="16" x14ac:dyDescent="0.2">
      <c r="A509" t="s">
        <v>2844</v>
      </c>
      <c r="B509" t="s">
        <v>37</v>
      </c>
      <c r="C509" t="s">
        <v>37</v>
      </c>
      <c r="D509">
        <v>1563</v>
      </c>
      <c r="E509" t="s">
        <v>870</v>
      </c>
      <c r="F509" t="s">
        <v>798</v>
      </c>
      <c r="G509" t="s">
        <v>799</v>
      </c>
      <c r="H509" t="s">
        <v>798</v>
      </c>
      <c r="I509">
        <v>0</v>
      </c>
      <c r="J509" t="s">
        <v>797</v>
      </c>
      <c r="K509" t="s">
        <v>797</v>
      </c>
      <c r="L509" t="s">
        <v>1191</v>
      </c>
      <c r="M509" t="s">
        <v>797</v>
      </c>
      <c r="N509" t="s">
        <v>812</v>
      </c>
      <c r="O509" t="s">
        <v>813</v>
      </c>
      <c r="P509" t="s">
        <v>797</v>
      </c>
      <c r="Q509" t="s">
        <v>797</v>
      </c>
      <c r="R509" t="s">
        <v>37</v>
      </c>
      <c r="S509" t="s">
        <v>814</v>
      </c>
      <c r="T509" t="s">
        <v>2856</v>
      </c>
      <c r="U509">
        <v>0</v>
      </c>
      <c r="V509" t="s">
        <v>2847</v>
      </c>
      <c r="W509" t="s">
        <v>2848</v>
      </c>
    </row>
    <row r="510" spans="1:23" customFormat="1" ht="16" x14ac:dyDescent="0.2">
      <c r="A510" t="s">
        <v>2844</v>
      </c>
      <c r="B510" t="s">
        <v>37</v>
      </c>
      <c r="C510" t="s">
        <v>37</v>
      </c>
      <c r="D510">
        <v>1563</v>
      </c>
      <c r="E510" t="s">
        <v>1268</v>
      </c>
      <c r="F510" t="s">
        <v>798</v>
      </c>
      <c r="G510" t="s">
        <v>799</v>
      </c>
      <c r="H510" t="s">
        <v>798</v>
      </c>
      <c r="I510">
        <v>0</v>
      </c>
      <c r="J510" t="s">
        <v>797</v>
      </c>
      <c r="K510" t="s">
        <v>797</v>
      </c>
      <c r="L510" t="s">
        <v>2845</v>
      </c>
      <c r="M510" t="s">
        <v>797</v>
      </c>
      <c r="N510" t="s">
        <v>812</v>
      </c>
      <c r="O510" t="s">
        <v>813</v>
      </c>
      <c r="P510" t="s">
        <v>797</v>
      </c>
      <c r="Q510" t="s">
        <v>797</v>
      </c>
      <c r="R510" t="s">
        <v>37</v>
      </c>
      <c r="S510" t="s">
        <v>814</v>
      </c>
      <c r="T510" t="s">
        <v>2857</v>
      </c>
      <c r="U510">
        <v>0</v>
      </c>
      <c r="V510" t="s">
        <v>2847</v>
      </c>
      <c r="W510" t="s">
        <v>2848</v>
      </c>
    </row>
    <row r="511" spans="1:23" customFormat="1" ht="16" x14ac:dyDescent="0.2">
      <c r="A511" t="s">
        <v>2858</v>
      </c>
      <c r="B511" t="s">
        <v>2859</v>
      </c>
      <c r="C511" t="s">
        <v>2860</v>
      </c>
      <c r="D511">
        <v>2144</v>
      </c>
      <c r="E511" t="s">
        <v>821</v>
      </c>
      <c r="F511" t="s">
        <v>799</v>
      </c>
      <c r="G511" t="s">
        <v>798</v>
      </c>
      <c r="H511" t="s">
        <v>798</v>
      </c>
      <c r="I511">
        <v>0</v>
      </c>
      <c r="J511" t="s">
        <v>797</v>
      </c>
      <c r="K511" t="s">
        <v>797</v>
      </c>
      <c r="L511" t="s">
        <v>37</v>
      </c>
      <c r="M511" t="s">
        <v>843</v>
      </c>
      <c r="N511" t="s">
        <v>797</v>
      </c>
      <c r="O511" t="s">
        <v>797</v>
      </c>
      <c r="P511" t="s">
        <v>1036</v>
      </c>
      <c r="Q511" t="s">
        <v>1037</v>
      </c>
      <c r="R511" t="s">
        <v>37</v>
      </c>
      <c r="S511" t="s">
        <v>814</v>
      </c>
      <c r="T511" t="s">
        <v>2861</v>
      </c>
      <c r="U511">
        <v>0</v>
      </c>
      <c r="V511" t="s">
        <v>2862</v>
      </c>
      <c r="W511" t="s">
        <v>2863</v>
      </c>
    </row>
    <row r="512" spans="1:23" customFormat="1" ht="16" x14ac:dyDescent="0.2">
      <c r="A512" t="s">
        <v>280</v>
      </c>
      <c r="B512" t="s">
        <v>281</v>
      </c>
      <c r="C512" t="s">
        <v>189</v>
      </c>
      <c r="D512">
        <v>1308</v>
      </c>
      <c r="E512" t="s">
        <v>810</v>
      </c>
      <c r="F512" t="s">
        <v>799</v>
      </c>
      <c r="G512" t="s">
        <v>798</v>
      </c>
      <c r="H512" t="s">
        <v>798</v>
      </c>
      <c r="I512">
        <v>0</v>
      </c>
      <c r="J512" t="s">
        <v>797</v>
      </c>
      <c r="K512" t="s">
        <v>797</v>
      </c>
      <c r="L512" t="s">
        <v>824</v>
      </c>
      <c r="M512" t="s">
        <v>797</v>
      </c>
      <c r="N512" t="s">
        <v>812</v>
      </c>
      <c r="O512" t="s">
        <v>813</v>
      </c>
      <c r="P512" t="s">
        <v>797</v>
      </c>
      <c r="Q512" t="s">
        <v>797</v>
      </c>
      <c r="R512" t="s">
        <v>37</v>
      </c>
      <c r="S512" t="s">
        <v>814</v>
      </c>
      <c r="T512" t="s">
        <v>2864</v>
      </c>
      <c r="U512">
        <v>0</v>
      </c>
      <c r="V512" t="s">
        <v>2865</v>
      </c>
      <c r="W512" t="s">
        <v>2866</v>
      </c>
    </row>
    <row r="513" spans="1:23" customFormat="1" ht="16" x14ac:dyDescent="0.2">
      <c r="A513" t="s">
        <v>280</v>
      </c>
      <c r="B513" t="s">
        <v>281</v>
      </c>
      <c r="C513" t="s">
        <v>189</v>
      </c>
      <c r="D513">
        <v>1308</v>
      </c>
      <c r="E513" t="s">
        <v>821</v>
      </c>
      <c r="F513" t="s">
        <v>799</v>
      </c>
      <c r="G513" t="s">
        <v>798</v>
      </c>
      <c r="H513" t="s">
        <v>798</v>
      </c>
      <c r="I513">
        <v>0</v>
      </c>
      <c r="J513" t="s">
        <v>797</v>
      </c>
      <c r="K513" t="s">
        <v>797</v>
      </c>
      <c r="L513" t="s">
        <v>824</v>
      </c>
      <c r="M513" t="s">
        <v>797</v>
      </c>
      <c r="N513" t="s">
        <v>812</v>
      </c>
      <c r="O513" t="s">
        <v>813</v>
      </c>
      <c r="P513" t="s">
        <v>797</v>
      </c>
      <c r="Q513" t="s">
        <v>797</v>
      </c>
      <c r="R513" t="s">
        <v>37</v>
      </c>
      <c r="S513" t="s">
        <v>814</v>
      </c>
      <c r="T513" t="s">
        <v>2867</v>
      </c>
      <c r="U513">
        <v>0</v>
      </c>
      <c r="V513" t="s">
        <v>2865</v>
      </c>
      <c r="W513" t="s">
        <v>2866</v>
      </c>
    </row>
    <row r="514" spans="1:23" customFormat="1" ht="16" x14ac:dyDescent="0.2">
      <c r="A514" t="s">
        <v>2868</v>
      </c>
      <c r="B514" t="s">
        <v>2869</v>
      </c>
      <c r="C514" t="s">
        <v>2870</v>
      </c>
      <c r="D514">
        <v>1310</v>
      </c>
      <c r="E514" t="s">
        <v>1092</v>
      </c>
      <c r="F514" t="s">
        <v>799</v>
      </c>
      <c r="G514" t="s">
        <v>798</v>
      </c>
      <c r="H514" t="s">
        <v>798</v>
      </c>
      <c r="I514">
        <v>0</v>
      </c>
      <c r="J514" t="s">
        <v>797</v>
      </c>
      <c r="K514" t="s">
        <v>797</v>
      </c>
      <c r="L514" t="s">
        <v>995</v>
      </c>
      <c r="M514" t="s">
        <v>911</v>
      </c>
      <c r="N514" t="s">
        <v>797</v>
      </c>
      <c r="O514" t="s">
        <v>797</v>
      </c>
      <c r="P514" t="s">
        <v>1100</v>
      </c>
      <c r="Q514" t="s">
        <v>1101</v>
      </c>
      <c r="R514" t="s">
        <v>37</v>
      </c>
      <c r="S514" t="s">
        <v>884</v>
      </c>
      <c r="T514" t="s">
        <v>2871</v>
      </c>
      <c r="U514">
        <v>0</v>
      </c>
      <c r="V514" t="s">
        <v>2872</v>
      </c>
      <c r="W514" t="s">
        <v>2873</v>
      </c>
    </row>
    <row r="515" spans="1:23" customFormat="1" ht="16" x14ac:dyDescent="0.2">
      <c r="A515" t="s">
        <v>2868</v>
      </c>
      <c r="B515" t="s">
        <v>2869</v>
      </c>
      <c r="C515" t="s">
        <v>2870</v>
      </c>
      <c r="D515">
        <v>1310</v>
      </c>
      <c r="E515" t="s">
        <v>144</v>
      </c>
      <c r="F515" t="s">
        <v>799</v>
      </c>
      <c r="G515" t="s">
        <v>798</v>
      </c>
      <c r="H515" t="s">
        <v>798</v>
      </c>
      <c r="I515">
        <v>0</v>
      </c>
      <c r="J515" t="s">
        <v>888</v>
      </c>
      <c r="K515" t="s">
        <v>889</v>
      </c>
      <c r="L515" t="s">
        <v>995</v>
      </c>
      <c r="M515" t="s">
        <v>801</v>
      </c>
      <c r="N515" t="s">
        <v>797</v>
      </c>
      <c r="O515" t="s">
        <v>797</v>
      </c>
      <c r="P515" t="s">
        <v>2874</v>
      </c>
      <c r="Q515" t="s">
        <v>2875</v>
      </c>
      <c r="R515" t="s">
        <v>2876</v>
      </c>
      <c r="S515" t="s">
        <v>884</v>
      </c>
      <c r="T515" t="s">
        <v>2877</v>
      </c>
      <c r="U515">
        <v>0</v>
      </c>
      <c r="V515" t="s">
        <v>2872</v>
      </c>
      <c r="W515" t="s">
        <v>2873</v>
      </c>
    </row>
    <row r="516" spans="1:23" customFormat="1" ht="16" x14ac:dyDescent="0.2">
      <c r="A516" t="s">
        <v>2868</v>
      </c>
      <c r="B516" t="s">
        <v>2869</v>
      </c>
      <c r="C516" t="s">
        <v>2870</v>
      </c>
      <c r="D516">
        <v>1310</v>
      </c>
      <c r="E516" t="s">
        <v>985</v>
      </c>
      <c r="F516" t="s">
        <v>799</v>
      </c>
      <c r="G516" t="s">
        <v>798</v>
      </c>
      <c r="H516" t="s">
        <v>798</v>
      </c>
      <c r="I516">
        <v>0</v>
      </c>
      <c r="J516" t="s">
        <v>888</v>
      </c>
      <c r="K516" t="s">
        <v>889</v>
      </c>
      <c r="L516" t="s">
        <v>995</v>
      </c>
      <c r="M516" t="s">
        <v>801</v>
      </c>
      <c r="N516" t="s">
        <v>797</v>
      </c>
      <c r="O516" t="s">
        <v>797</v>
      </c>
      <c r="P516" t="s">
        <v>2874</v>
      </c>
      <c r="Q516" t="s">
        <v>2875</v>
      </c>
      <c r="R516" t="s">
        <v>2878</v>
      </c>
      <c r="S516" t="s">
        <v>884</v>
      </c>
      <c r="T516" t="s">
        <v>2879</v>
      </c>
      <c r="U516">
        <v>0</v>
      </c>
      <c r="V516" t="s">
        <v>2872</v>
      </c>
      <c r="W516" t="s">
        <v>2873</v>
      </c>
    </row>
    <row r="517" spans="1:23" customFormat="1" ht="16" x14ac:dyDescent="0.2">
      <c r="A517" t="s">
        <v>2868</v>
      </c>
      <c r="B517" t="s">
        <v>2869</v>
      </c>
      <c r="C517" t="s">
        <v>2870</v>
      </c>
      <c r="D517">
        <v>1310</v>
      </c>
      <c r="E517" t="s">
        <v>1041</v>
      </c>
      <c r="F517" t="s">
        <v>799</v>
      </c>
      <c r="G517" t="s">
        <v>798</v>
      </c>
      <c r="H517" t="s">
        <v>798</v>
      </c>
      <c r="I517">
        <v>0</v>
      </c>
      <c r="J517" t="s">
        <v>888</v>
      </c>
      <c r="K517" t="s">
        <v>889</v>
      </c>
      <c r="L517" t="s">
        <v>995</v>
      </c>
      <c r="M517" t="s">
        <v>801</v>
      </c>
      <c r="N517" t="s">
        <v>797</v>
      </c>
      <c r="O517" t="s">
        <v>797</v>
      </c>
      <c r="P517" t="s">
        <v>2874</v>
      </c>
      <c r="Q517" t="s">
        <v>2875</v>
      </c>
      <c r="R517" t="s">
        <v>2880</v>
      </c>
      <c r="S517" t="s">
        <v>884</v>
      </c>
      <c r="T517" t="s">
        <v>2881</v>
      </c>
      <c r="U517">
        <v>0</v>
      </c>
      <c r="V517" t="s">
        <v>2872</v>
      </c>
      <c r="W517" t="s">
        <v>2873</v>
      </c>
    </row>
    <row r="518" spans="1:23" customFormat="1" ht="16" x14ac:dyDescent="0.2">
      <c r="A518" t="s">
        <v>2868</v>
      </c>
      <c r="B518" t="s">
        <v>2869</v>
      </c>
      <c r="C518" t="s">
        <v>2870</v>
      </c>
      <c r="D518">
        <v>1310</v>
      </c>
      <c r="E518" t="s">
        <v>866</v>
      </c>
      <c r="F518" t="s">
        <v>799</v>
      </c>
      <c r="G518" t="s">
        <v>798</v>
      </c>
      <c r="H518" t="s">
        <v>798</v>
      </c>
      <c r="I518">
        <v>0</v>
      </c>
      <c r="J518" t="s">
        <v>888</v>
      </c>
      <c r="K518" t="s">
        <v>889</v>
      </c>
      <c r="L518" t="s">
        <v>995</v>
      </c>
      <c r="M518" t="s">
        <v>801</v>
      </c>
      <c r="N518" t="s">
        <v>797</v>
      </c>
      <c r="O518" t="s">
        <v>797</v>
      </c>
      <c r="P518" t="s">
        <v>2874</v>
      </c>
      <c r="Q518" t="s">
        <v>2875</v>
      </c>
      <c r="R518" t="s">
        <v>2882</v>
      </c>
      <c r="S518" t="s">
        <v>884</v>
      </c>
      <c r="T518" t="s">
        <v>2883</v>
      </c>
      <c r="U518">
        <v>1</v>
      </c>
      <c r="V518" t="s">
        <v>2872</v>
      </c>
      <c r="W518" t="s">
        <v>2873</v>
      </c>
    </row>
    <row r="519" spans="1:23" customFormat="1" ht="16" x14ac:dyDescent="0.2">
      <c r="A519" t="s">
        <v>2868</v>
      </c>
      <c r="B519" t="s">
        <v>2869</v>
      </c>
      <c r="C519" t="s">
        <v>2870</v>
      </c>
      <c r="D519">
        <v>1310</v>
      </c>
      <c r="E519" t="s">
        <v>904</v>
      </c>
      <c r="F519" t="s">
        <v>799</v>
      </c>
      <c r="G519" t="s">
        <v>798</v>
      </c>
      <c r="H519" t="s">
        <v>798</v>
      </c>
      <c r="I519">
        <v>0</v>
      </c>
      <c r="J519" t="s">
        <v>888</v>
      </c>
      <c r="K519" t="s">
        <v>889</v>
      </c>
      <c r="L519" t="s">
        <v>995</v>
      </c>
      <c r="M519" t="s">
        <v>801</v>
      </c>
      <c r="N519" t="s">
        <v>797</v>
      </c>
      <c r="O519" t="s">
        <v>797</v>
      </c>
      <c r="P519" t="s">
        <v>2874</v>
      </c>
      <c r="Q519" t="s">
        <v>2875</v>
      </c>
      <c r="R519" t="s">
        <v>2884</v>
      </c>
      <c r="S519" t="s">
        <v>884</v>
      </c>
      <c r="T519" t="s">
        <v>2885</v>
      </c>
      <c r="U519">
        <v>4</v>
      </c>
      <c r="V519" t="s">
        <v>2872</v>
      </c>
      <c r="W519" t="s">
        <v>2873</v>
      </c>
    </row>
    <row r="520" spans="1:23" customFormat="1" ht="16" x14ac:dyDescent="0.2">
      <c r="A520" t="s">
        <v>2868</v>
      </c>
      <c r="B520" t="s">
        <v>2869</v>
      </c>
      <c r="C520" t="s">
        <v>2870</v>
      </c>
      <c r="D520">
        <v>1310</v>
      </c>
      <c r="E520" t="s">
        <v>861</v>
      </c>
      <c r="F520" t="s">
        <v>799</v>
      </c>
      <c r="G520" t="s">
        <v>798</v>
      </c>
      <c r="H520" t="s">
        <v>798</v>
      </c>
      <c r="I520">
        <v>0</v>
      </c>
      <c r="J520" t="s">
        <v>888</v>
      </c>
      <c r="K520" t="s">
        <v>889</v>
      </c>
      <c r="L520" t="s">
        <v>995</v>
      </c>
      <c r="M520" t="s">
        <v>801</v>
      </c>
      <c r="N520" t="s">
        <v>797</v>
      </c>
      <c r="O520" t="s">
        <v>797</v>
      </c>
      <c r="P520" t="s">
        <v>2874</v>
      </c>
      <c r="Q520" t="s">
        <v>2875</v>
      </c>
      <c r="R520" t="s">
        <v>2886</v>
      </c>
      <c r="S520" t="s">
        <v>884</v>
      </c>
      <c r="T520" t="s">
        <v>2887</v>
      </c>
      <c r="U520">
        <v>4</v>
      </c>
      <c r="V520" t="s">
        <v>2872</v>
      </c>
      <c r="W520" t="s">
        <v>2873</v>
      </c>
    </row>
    <row r="521" spans="1:23" customFormat="1" ht="16" x14ac:dyDescent="0.2">
      <c r="A521" t="s">
        <v>2868</v>
      </c>
      <c r="B521" t="s">
        <v>2869</v>
      </c>
      <c r="C521" t="s">
        <v>2870</v>
      </c>
      <c r="D521">
        <v>1310</v>
      </c>
      <c r="E521" t="s">
        <v>870</v>
      </c>
      <c r="F521" t="s">
        <v>799</v>
      </c>
      <c r="G521" t="s">
        <v>798</v>
      </c>
      <c r="H521" t="s">
        <v>798</v>
      </c>
      <c r="I521">
        <v>0</v>
      </c>
      <c r="J521" t="s">
        <v>797</v>
      </c>
      <c r="K521" t="s">
        <v>797</v>
      </c>
      <c r="L521" t="s">
        <v>995</v>
      </c>
      <c r="M521" t="s">
        <v>911</v>
      </c>
      <c r="N521" t="s">
        <v>797</v>
      </c>
      <c r="O521" t="s">
        <v>797</v>
      </c>
      <c r="P521" t="s">
        <v>1100</v>
      </c>
      <c r="Q521" t="s">
        <v>1101</v>
      </c>
      <c r="R521" t="s">
        <v>37</v>
      </c>
      <c r="S521" t="s">
        <v>884</v>
      </c>
      <c r="T521" t="s">
        <v>2888</v>
      </c>
      <c r="U521">
        <v>0</v>
      </c>
      <c r="V521" t="s">
        <v>2872</v>
      </c>
      <c r="W521" t="s">
        <v>2873</v>
      </c>
    </row>
    <row r="522" spans="1:23" customFormat="1" ht="16" x14ac:dyDescent="0.2">
      <c r="A522" t="s">
        <v>2889</v>
      </c>
      <c r="B522" t="s">
        <v>2890</v>
      </c>
      <c r="C522" t="s">
        <v>2891</v>
      </c>
      <c r="D522">
        <v>1311</v>
      </c>
      <c r="E522" t="s">
        <v>144</v>
      </c>
      <c r="F522" t="s">
        <v>799</v>
      </c>
      <c r="G522" t="s">
        <v>798</v>
      </c>
      <c r="H522" t="s">
        <v>798</v>
      </c>
      <c r="I522">
        <v>0</v>
      </c>
      <c r="J522" t="s">
        <v>797</v>
      </c>
      <c r="K522" t="s">
        <v>797</v>
      </c>
      <c r="L522" t="s">
        <v>1191</v>
      </c>
      <c r="M522" t="s">
        <v>797</v>
      </c>
      <c r="N522" t="s">
        <v>812</v>
      </c>
      <c r="O522" t="s">
        <v>813</v>
      </c>
      <c r="P522" t="s">
        <v>797</v>
      </c>
      <c r="Q522" t="s">
        <v>797</v>
      </c>
      <c r="R522" t="s">
        <v>37</v>
      </c>
      <c r="S522" t="s">
        <v>814</v>
      </c>
      <c r="T522" t="s">
        <v>2892</v>
      </c>
      <c r="U522">
        <v>0</v>
      </c>
      <c r="V522" t="s">
        <v>2893</v>
      </c>
      <c r="W522" t="s">
        <v>2894</v>
      </c>
    </row>
    <row r="523" spans="1:23" customFormat="1" ht="16" x14ac:dyDescent="0.2">
      <c r="A523" t="s">
        <v>2889</v>
      </c>
      <c r="B523" t="s">
        <v>2890</v>
      </c>
      <c r="C523" t="s">
        <v>2891</v>
      </c>
      <c r="D523">
        <v>1311</v>
      </c>
      <c r="E523" t="s">
        <v>985</v>
      </c>
      <c r="F523" t="s">
        <v>799</v>
      </c>
      <c r="G523" t="s">
        <v>798</v>
      </c>
      <c r="H523" t="s">
        <v>798</v>
      </c>
      <c r="I523">
        <v>0</v>
      </c>
      <c r="J523" t="s">
        <v>797</v>
      </c>
      <c r="K523" t="s">
        <v>797</v>
      </c>
      <c r="L523" t="s">
        <v>1191</v>
      </c>
      <c r="M523" t="s">
        <v>797</v>
      </c>
      <c r="N523" t="s">
        <v>812</v>
      </c>
      <c r="O523" t="s">
        <v>813</v>
      </c>
      <c r="P523" t="s">
        <v>797</v>
      </c>
      <c r="Q523" t="s">
        <v>797</v>
      </c>
      <c r="R523" t="s">
        <v>37</v>
      </c>
      <c r="S523" t="s">
        <v>814</v>
      </c>
      <c r="T523" t="s">
        <v>2895</v>
      </c>
      <c r="U523">
        <v>0</v>
      </c>
      <c r="V523" t="s">
        <v>2893</v>
      </c>
      <c r="W523" t="s">
        <v>2894</v>
      </c>
    </row>
    <row r="524" spans="1:23" customFormat="1" ht="16" x14ac:dyDescent="0.2">
      <c r="A524" t="s">
        <v>2889</v>
      </c>
      <c r="B524" t="s">
        <v>2890</v>
      </c>
      <c r="C524" t="s">
        <v>2891</v>
      </c>
      <c r="D524">
        <v>1311</v>
      </c>
      <c r="E524" t="s">
        <v>1041</v>
      </c>
      <c r="F524" t="s">
        <v>799</v>
      </c>
      <c r="G524" t="s">
        <v>798</v>
      </c>
      <c r="H524" t="s">
        <v>798</v>
      </c>
      <c r="I524">
        <v>0</v>
      </c>
      <c r="J524" t="s">
        <v>797</v>
      </c>
      <c r="K524" t="s">
        <v>797</v>
      </c>
      <c r="L524" t="s">
        <v>1191</v>
      </c>
      <c r="M524" t="s">
        <v>797</v>
      </c>
      <c r="N524" t="s">
        <v>812</v>
      </c>
      <c r="O524" t="s">
        <v>813</v>
      </c>
      <c r="P524" t="s">
        <v>797</v>
      </c>
      <c r="Q524" t="s">
        <v>797</v>
      </c>
      <c r="R524" t="s">
        <v>37</v>
      </c>
      <c r="S524" t="s">
        <v>814</v>
      </c>
      <c r="T524" t="s">
        <v>2896</v>
      </c>
      <c r="U524">
        <v>0</v>
      </c>
      <c r="V524" t="s">
        <v>2893</v>
      </c>
      <c r="W524" t="s">
        <v>2894</v>
      </c>
    </row>
    <row r="525" spans="1:23" customFormat="1" ht="16" x14ac:dyDescent="0.2">
      <c r="A525" t="s">
        <v>2897</v>
      </c>
      <c r="B525" t="s">
        <v>2898</v>
      </c>
      <c r="C525" t="s">
        <v>2899</v>
      </c>
      <c r="D525">
        <v>1312</v>
      </c>
      <c r="E525" t="s">
        <v>144</v>
      </c>
      <c r="F525" t="s">
        <v>799</v>
      </c>
      <c r="G525" t="s">
        <v>798</v>
      </c>
      <c r="H525" t="s">
        <v>798</v>
      </c>
      <c r="I525">
        <v>0</v>
      </c>
      <c r="J525" t="s">
        <v>797</v>
      </c>
      <c r="K525" t="s">
        <v>797</v>
      </c>
      <c r="L525" t="s">
        <v>824</v>
      </c>
      <c r="M525" t="s">
        <v>797</v>
      </c>
      <c r="N525" t="s">
        <v>812</v>
      </c>
      <c r="O525" t="s">
        <v>952</v>
      </c>
      <c r="P525" t="s">
        <v>797</v>
      </c>
      <c r="Q525" t="s">
        <v>797</v>
      </c>
      <c r="R525" t="s">
        <v>37</v>
      </c>
      <c r="S525" t="s">
        <v>44</v>
      </c>
      <c r="T525" t="s">
        <v>2900</v>
      </c>
      <c r="U525">
        <v>0</v>
      </c>
      <c r="V525" t="s">
        <v>2901</v>
      </c>
      <c r="W525" t="s">
        <v>2902</v>
      </c>
    </row>
    <row r="526" spans="1:23" customFormat="1" ht="16" x14ac:dyDescent="0.2">
      <c r="A526" t="s">
        <v>2897</v>
      </c>
      <c r="B526" t="s">
        <v>2898</v>
      </c>
      <c r="C526" t="s">
        <v>2899</v>
      </c>
      <c r="D526">
        <v>1312</v>
      </c>
      <c r="E526" t="s">
        <v>985</v>
      </c>
      <c r="F526" t="s">
        <v>799</v>
      </c>
      <c r="G526" t="s">
        <v>798</v>
      </c>
      <c r="H526" t="s">
        <v>798</v>
      </c>
      <c r="I526">
        <v>0</v>
      </c>
      <c r="J526" t="s">
        <v>797</v>
      </c>
      <c r="K526" t="s">
        <v>797</v>
      </c>
      <c r="L526" t="s">
        <v>824</v>
      </c>
      <c r="M526" t="s">
        <v>797</v>
      </c>
      <c r="N526" t="s">
        <v>812</v>
      </c>
      <c r="O526" t="s">
        <v>952</v>
      </c>
      <c r="P526" t="s">
        <v>797</v>
      </c>
      <c r="Q526" t="s">
        <v>797</v>
      </c>
      <c r="R526" t="s">
        <v>37</v>
      </c>
      <c r="S526" t="s">
        <v>44</v>
      </c>
      <c r="T526" t="s">
        <v>2903</v>
      </c>
      <c r="U526">
        <v>0</v>
      </c>
      <c r="V526" t="s">
        <v>2901</v>
      </c>
      <c r="W526" t="s">
        <v>2902</v>
      </c>
    </row>
    <row r="527" spans="1:23" customFormat="1" ht="16" x14ac:dyDescent="0.2">
      <c r="A527" t="s">
        <v>2897</v>
      </c>
      <c r="B527" t="s">
        <v>2898</v>
      </c>
      <c r="C527" t="s">
        <v>2899</v>
      </c>
      <c r="D527">
        <v>1312</v>
      </c>
      <c r="E527" t="s">
        <v>1041</v>
      </c>
      <c r="F527" t="s">
        <v>799</v>
      </c>
      <c r="G527" t="s">
        <v>798</v>
      </c>
      <c r="H527" t="s">
        <v>798</v>
      </c>
      <c r="I527">
        <v>0</v>
      </c>
      <c r="J527" t="s">
        <v>797</v>
      </c>
      <c r="K527" t="s">
        <v>797</v>
      </c>
      <c r="L527" t="s">
        <v>824</v>
      </c>
      <c r="M527" t="s">
        <v>797</v>
      </c>
      <c r="N527" t="s">
        <v>812</v>
      </c>
      <c r="O527" t="s">
        <v>952</v>
      </c>
      <c r="P527" t="s">
        <v>797</v>
      </c>
      <c r="Q527" t="s">
        <v>797</v>
      </c>
      <c r="R527" t="s">
        <v>37</v>
      </c>
      <c r="S527" t="s">
        <v>44</v>
      </c>
      <c r="T527" t="s">
        <v>2904</v>
      </c>
      <c r="U527">
        <v>0</v>
      </c>
      <c r="V527" t="s">
        <v>2901</v>
      </c>
      <c r="W527" t="s">
        <v>2902</v>
      </c>
    </row>
    <row r="528" spans="1:23" customFormat="1" ht="16" x14ac:dyDescent="0.2">
      <c r="A528" t="s">
        <v>2905</v>
      </c>
      <c r="B528" t="s">
        <v>37</v>
      </c>
      <c r="C528" t="s">
        <v>37</v>
      </c>
      <c r="D528">
        <v>1444</v>
      </c>
      <c r="E528" t="s">
        <v>877</v>
      </c>
      <c r="F528" t="s">
        <v>798</v>
      </c>
      <c r="G528" t="s">
        <v>799</v>
      </c>
      <c r="H528" t="s">
        <v>798</v>
      </c>
      <c r="I528">
        <v>0</v>
      </c>
      <c r="J528" t="s">
        <v>2906</v>
      </c>
      <c r="K528" t="s">
        <v>2907</v>
      </c>
      <c r="L528" t="s">
        <v>824</v>
      </c>
      <c r="M528" t="s">
        <v>801</v>
      </c>
      <c r="N528" t="s">
        <v>797</v>
      </c>
      <c r="O528" t="s">
        <v>797</v>
      </c>
      <c r="P528" t="s">
        <v>2908</v>
      </c>
      <c r="Q528" t="s">
        <v>2909</v>
      </c>
      <c r="R528" t="s">
        <v>2910</v>
      </c>
      <c r="S528" t="s">
        <v>44</v>
      </c>
      <c r="T528" t="s">
        <v>2911</v>
      </c>
      <c r="U528">
        <v>2</v>
      </c>
      <c r="V528" t="s">
        <v>2912</v>
      </c>
      <c r="W528" t="s">
        <v>2913</v>
      </c>
    </row>
    <row r="529" spans="1:23" customFormat="1" ht="16" x14ac:dyDescent="0.2">
      <c r="A529" t="s">
        <v>2914</v>
      </c>
      <c r="B529" t="s">
        <v>2915</v>
      </c>
      <c r="C529" t="s">
        <v>2916</v>
      </c>
      <c r="D529">
        <v>1313</v>
      </c>
      <c r="E529" t="s">
        <v>866</v>
      </c>
      <c r="F529" t="s">
        <v>799</v>
      </c>
      <c r="G529" t="s">
        <v>798</v>
      </c>
      <c r="H529" t="s">
        <v>798</v>
      </c>
      <c r="I529">
        <v>0</v>
      </c>
      <c r="J529" t="s">
        <v>797</v>
      </c>
      <c r="K529" t="s">
        <v>797</v>
      </c>
      <c r="L529" t="s">
        <v>811</v>
      </c>
      <c r="M529" t="s">
        <v>797</v>
      </c>
      <c r="N529" t="s">
        <v>812</v>
      </c>
      <c r="O529" t="s">
        <v>813</v>
      </c>
      <c r="P529" t="s">
        <v>797</v>
      </c>
      <c r="Q529" t="s">
        <v>797</v>
      </c>
      <c r="R529" t="s">
        <v>37</v>
      </c>
      <c r="S529" t="s">
        <v>814</v>
      </c>
      <c r="T529" t="s">
        <v>2917</v>
      </c>
      <c r="U529">
        <v>0</v>
      </c>
      <c r="V529" t="s">
        <v>2918</v>
      </c>
      <c r="W529" t="s">
        <v>2919</v>
      </c>
    </row>
    <row r="530" spans="1:23" customFormat="1" ht="16" x14ac:dyDescent="0.2">
      <c r="A530" t="s">
        <v>2920</v>
      </c>
      <c r="B530" t="s">
        <v>2921</v>
      </c>
      <c r="C530" t="s">
        <v>2922</v>
      </c>
      <c r="D530">
        <v>2327</v>
      </c>
      <c r="E530" t="s">
        <v>797</v>
      </c>
      <c r="F530" t="s">
        <v>798</v>
      </c>
      <c r="G530" t="s">
        <v>797</v>
      </c>
      <c r="H530" t="s">
        <v>799</v>
      </c>
      <c r="I530">
        <v>4</v>
      </c>
      <c r="J530" t="s">
        <v>2088</v>
      </c>
      <c r="K530" t="s">
        <v>797</v>
      </c>
      <c r="L530" t="s">
        <v>37</v>
      </c>
      <c r="M530" t="s">
        <v>801</v>
      </c>
      <c r="N530" t="s">
        <v>797</v>
      </c>
      <c r="O530" t="s">
        <v>797</v>
      </c>
      <c r="P530" t="s">
        <v>2923</v>
      </c>
      <c r="Q530" t="s">
        <v>2924</v>
      </c>
      <c r="R530" t="s">
        <v>2925</v>
      </c>
      <c r="S530" t="s">
        <v>797</v>
      </c>
      <c r="T530" t="s">
        <v>2926</v>
      </c>
      <c r="U530">
        <v>1</v>
      </c>
      <c r="V530" t="s">
        <v>2927</v>
      </c>
      <c r="W530" t="s">
        <v>2928</v>
      </c>
    </row>
    <row r="531" spans="1:23" customFormat="1" ht="16" x14ac:dyDescent="0.2">
      <c r="A531" t="s">
        <v>2929</v>
      </c>
      <c r="B531" t="s">
        <v>2930</v>
      </c>
      <c r="C531" t="s">
        <v>2931</v>
      </c>
      <c r="D531">
        <v>36</v>
      </c>
      <c r="E531" t="s">
        <v>144</v>
      </c>
      <c r="F531" t="s">
        <v>799</v>
      </c>
      <c r="G531" t="s">
        <v>798</v>
      </c>
      <c r="H531" t="s">
        <v>798</v>
      </c>
      <c r="I531">
        <v>0</v>
      </c>
      <c r="J531" t="s">
        <v>2932</v>
      </c>
      <c r="K531" t="s">
        <v>2714</v>
      </c>
      <c r="L531" t="s">
        <v>2933</v>
      </c>
      <c r="M531" t="s">
        <v>801</v>
      </c>
      <c r="N531" t="s">
        <v>931</v>
      </c>
      <c r="O531" t="s">
        <v>813</v>
      </c>
      <c r="P531" t="s">
        <v>2934</v>
      </c>
      <c r="Q531" t="s">
        <v>2935</v>
      </c>
      <c r="R531" t="s">
        <v>2936</v>
      </c>
      <c r="S531" t="s">
        <v>814</v>
      </c>
      <c r="T531" t="s">
        <v>2937</v>
      </c>
      <c r="U531">
        <v>349</v>
      </c>
      <c r="V531" t="s">
        <v>2938</v>
      </c>
      <c r="W531" t="s">
        <v>2939</v>
      </c>
    </row>
    <row r="532" spans="1:23" customFormat="1" ht="16" x14ac:dyDescent="0.2">
      <c r="A532" t="s">
        <v>2940</v>
      </c>
      <c r="B532" t="s">
        <v>2941</v>
      </c>
      <c r="C532" t="s">
        <v>2942</v>
      </c>
      <c r="D532">
        <v>60</v>
      </c>
      <c r="E532" t="s">
        <v>877</v>
      </c>
      <c r="F532" t="s">
        <v>799</v>
      </c>
      <c r="G532" t="s">
        <v>798</v>
      </c>
      <c r="H532" t="s">
        <v>798</v>
      </c>
      <c r="I532">
        <v>0</v>
      </c>
      <c r="J532" t="s">
        <v>2272</v>
      </c>
      <c r="K532" t="s">
        <v>974</v>
      </c>
      <c r="L532" t="s">
        <v>1082</v>
      </c>
      <c r="M532" t="s">
        <v>801</v>
      </c>
      <c r="N532" t="s">
        <v>931</v>
      </c>
      <c r="O532" t="s">
        <v>813</v>
      </c>
      <c r="P532" t="s">
        <v>2943</v>
      </c>
      <c r="Q532" t="s">
        <v>2944</v>
      </c>
      <c r="R532" t="s">
        <v>2945</v>
      </c>
      <c r="S532" t="s">
        <v>814</v>
      </c>
      <c r="T532" t="s">
        <v>2946</v>
      </c>
      <c r="U532">
        <v>1</v>
      </c>
      <c r="V532" t="s">
        <v>2947</v>
      </c>
      <c r="W532" t="s">
        <v>2948</v>
      </c>
    </row>
    <row r="533" spans="1:23" customFormat="1" ht="16" x14ac:dyDescent="0.2">
      <c r="A533" t="s">
        <v>2940</v>
      </c>
      <c r="B533" t="s">
        <v>2941</v>
      </c>
      <c r="C533" t="s">
        <v>2942</v>
      </c>
      <c r="D533">
        <v>60</v>
      </c>
      <c r="E533" t="s">
        <v>1653</v>
      </c>
      <c r="F533" t="s">
        <v>799</v>
      </c>
      <c r="G533" t="s">
        <v>798</v>
      </c>
      <c r="H533" t="s">
        <v>798</v>
      </c>
      <c r="I533">
        <v>0</v>
      </c>
      <c r="J533" t="s">
        <v>2272</v>
      </c>
      <c r="K533" t="s">
        <v>974</v>
      </c>
      <c r="L533" t="s">
        <v>1082</v>
      </c>
      <c r="M533" t="s">
        <v>801</v>
      </c>
      <c r="N533" t="s">
        <v>931</v>
      </c>
      <c r="O533" t="s">
        <v>813</v>
      </c>
      <c r="P533" t="s">
        <v>2943</v>
      </c>
      <c r="Q533" t="s">
        <v>2944</v>
      </c>
      <c r="R533" t="s">
        <v>2949</v>
      </c>
      <c r="S533" t="s">
        <v>814</v>
      </c>
      <c r="T533" t="s">
        <v>2950</v>
      </c>
      <c r="U533">
        <v>1</v>
      </c>
      <c r="V533" t="s">
        <v>2947</v>
      </c>
      <c r="W533" t="s">
        <v>2948</v>
      </c>
    </row>
    <row r="534" spans="1:23" customFormat="1" ht="16" x14ac:dyDescent="0.2">
      <c r="A534" t="s">
        <v>2940</v>
      </c>
      <c r="B534" t="s">
        <v>2941</v>
      </c>
      <c r="C534" t="s">
        <v>2942</v>
      </c>
      <c r="D534">
        <v>60</v>
      </c>
      <c r="E534" t="s">
        <v>810</v>
      </c>
      <c r="F534" t="s">
        <v>799</v>
      </c>
      <c r="G534" t="s">
        <v>798</v>
      </c>
      <c r="H534" t="s">
        <v>798</v>
      </c>
      <c r="I534">
        <v>0</v>
      </c>
      <c r="J534" t="s">
        <v>2272</v>
      </c>
      <c r="K534" t="s">
        <v>974</v>
      </c>
      <c r="L534" t="s">
        <v>1082</v>
      </c>
      <c r="M534" t="s">
        <v>801</v>
      </c>
      <c r="N534" t="s">
        <v>931</v>
      </c>
      <c r="O534" t="s">
        <v>813</v>
      </c>
      <c r="P534" t="s">
        <v>2943</v>
      </c>
      <c r="Q534" t="s">
        <v>2944</v>
      </c>
      <c r="R534" t="s">
        <v>2951</v>
      </c>
      <c r="S534" t="s">
        <v>814</v>
      </c>
      <c r="T534" t="s">
        <v>2952</v>
      </c>
      <c r="U534">
        <v>1</v>
      </c>
      <c r="V534" t="s">
        <v>2947</v>
      </c>
      <c r="W534" t="s">
        <v>2948</v>
      </c>
    </row>
    <row r="535" spans="1:23" customFormat="1" ht="16" x14ac:dyDescent="0.2">
      <c r="A535" t="s">
        <v>2953</v>
      </c>
      <c r="B535" t="s">
        <v>2954</v>
      </c>
      <c r="C535" t="s">
        <v>2955</v>
      </c>
      <c r="D535">
        <v>1315</v>
      </c>
      <c r="E535" t="s">
        <v>1092</v>
      </c>
      <c r="F535" t="s">
        <v>799</v>
      </c>
      <c r="G535" t="s">
        <v>798</v>
      </c>
      <c r="H535" t="s">
        <v>798</v>
      </c>
      <c r="I535">
        <v>0</v>
      </c>
      <c r="J535" t="s">
        <v>2956</v>
      </c>
      <c r="K535" t="s">
        <v>1360</v>
      </c>
      <c r="L535" t="s">
        <v>995</v>
      </c>
      <c r="M535" t="s">
        <v>801</v>
      </c>
      <c r="N535" t="s">
        <v>797</v>
      </c>
      <c r="O535" t="s">
        <v>797</v>
      </c>
      <c r="P535" t="s">
        <v>2957</v>
      </c>
      <c r="Q535" t="s">
        <v>2958</v>
      </c>
      <c r="R535" t="s">
        <v>2959</v>
      </c>
      <c r="S535" t="s">
        <v>44</v>
      </c>
      <c r="T535" t="s">
        <v>2960</v>
      </c>
      <c r="U535">
        <v>1</v>
      </c>
      <c r="V535" t="s">
        <v>2961</v>
      </c>
      <c r="W535" t="s">
        <v>2962</v>
      </c>
    </row>
    <row r="536" spans="1:23" customFormat="1" ht="16" x14ac:dyDescent="0.2">
      <c r="A536" t="s">
        <v>2953</v>
      </c>
      <c r="B536" t="s">
        <v>2954</v>
      </c>
      <c r="C536" t="s">
        <v>2955</v>
      </c>
      <c r="D536">
        <v>1315</v>
      </c>
      <c r="E536" t="s">
        <v>144</v>
      </c>
      <c r="F536" t="s">
        <v>799</v>
      </c>
      <c r="G536" t="s">
        <v>798</v>
      </c>
      <c r="H536" t="s">
        <v>798</v>
      </c>
      <c r="I536">
        <v>0</v>
      </c>
      <c r="J536" t="s">
        <v>2956</v>
      </c>
      <c r="K536" t="s">
        <v>1360</v>
      </c>
      <c r="L536" t="s">
        <v>995</v>
      </c>
      <c r="M536" t="s">
        <v>801</v>
      </c>
      <c r="N536" t="s">
        <v>797</v>
      </c>
      <c r="O536" t="s">
        <v>797</v>
      </c>
      <c r="P536" t="s">
        <v>2957</v>
      </c>
      <c r="Q536" t="s">
        <v>2958</v>
      </c>
      <c r="R536" t="s">
        <v>2963</v>
      </c>
      <c r="S536" t="s">
        <v>44</v>
      </c>
      <c r="T536" t="s">
        <v>2964</v>
      </c>
      <c r="U536">
        <v>92</v>
      </c>
      <c r="V536" t="s">
        <v>2961</v>
      </c>
      <c r="W536" t="s">
        <v>2962</v>
      </c>
    </row>
    <row r="537" spans="1:23" customFormat="1" ht="16" x14ac:dyDescent="0.2">
      <c r="A537" t="s">
        <v>2953</v>
      </c>
      <c r="B537" t="s">
        <v>2954</v>
      </c>
      <c r="C537" t="s">
        <v>2955</v>
      </c>
      <c r="D537">
        <v>1315</v>
      </c>
      <c r="E537" t="s">
        <v>985</v>
      </c>
      <c r="F537" t="s">
        <v>799</v>
      </c>
      <c r="G537" t="s">
        <v>798</v>
      </c>
      <c r="H537" t="s">
        <v>798</v>
      </c>
      <c r="I537">
        <v>0</v>
      </c>
      <c r="J537" t="s">
        <v>2956</v>
      </c>
      <c r="K537" t="s">
        <v>1360</v>
      </c>
      <c r="L537" t="s">
        <v>995</v>
      </c>
      <c r="M537" t="s">
        <v>801</v>
      </c>
      <c r="N537" t="s">
        <v>797</v>
      </c>
      <c r="O537" t="s">
        <v>797</v>
      </c>
      <c r="P537" t="s">
        <v>2957</v>
      </c>
      <c r="Q537" t="s">
        <v>2958</v>
      </c>
      <c r="R537" t="s">
        <v>2965</v>
      </c>
      <c r="S537" t="s">
        <v>44</v>
      </c>
      <c r="T537" t="s">
        <v>2966</v>
      </c>
      <c r="U537">
        <v>17</v>
      </c>
      <c r="V537" t="s">
        <v>2961</v>
      </c>
      <c r="W537" t="s">
        <v>2962</v>
      </c>
    </row>
    <row r="538" spans="1:23" customFormat="1" ht="16" x14ac:dyDescent="0.2">
      <c r="A538" t="s">
        <v>2953</v>
      </c>
      <c r="B538" t="s">
        <v>2954</v>
      </c>
      <c r="C538" t="s">
        <v>2955</v>
      </c>
      <c r="D538">
        <v>1315</v>
      </c>
      <c r="E538" t="s">
        <v>1041</v>
      </c>
      <c r="F538" t="s">
        <v>799</v>
      </c>
      <c r="G538" t="s">
        <v>798</v>
      </c>
      <c r="H538" t="s">
        <v>798</v>
      </c>
      <c r="I538">
        <v>0</v>
      </c>
      <c r="J538" t="s">
        <v>2956</v>
      </c>
      <c r="K538" t="s">
        <v>1360</v>
      </c>
      <c r="L538" t="s">
        <v>995</v>
      </c>
      <c r="M538" t="s">
        <v>801</v>
      </c>
      <c r="N538" t="s">
        <v>797</v>
      </c>
      <c r="O538" t="s">
        <v>797</v>
      </c>
      <c r="P538" t="s">
        <v>2957</v>
      </c>
      <c r="Q538" t="s">
        <v>2958</v>
      </c>
      <c r="R538" t="s">
        <v>2967</v>
      </c>
      <c r="S538" t="s">
        <v>44</v>
      </c>
      <c r="T538" t="s">
        <v>2968</v>
      </c>
      <c r="U538">
        <v>101</v>
      </c>
      <c r="V538" t="s">
        <v>2961</v>
      </c>
      <c r="W538" t="s">
        <v>2962</v>
      </c>
    </row>
    <row r="539" spans="1:23" customFormat="1" ht="16" x14ac:dyDescent="0.2">
      <c r="A539" t="s">
        <v>2953</v>
      </c>
      <c r="B539" t="s">
        <v>2954</v>
      </c>
      <c r="C539" t="s">
        <v>2955</v>
      </c>
      <c r="D539">
        <v>1315</v>
      </c>
      <c r="E539" t="s">
        <v>1436</v>
      </c>
      <c r="F539" t="s">
        <v>799</v>
      </c>
      <c r="G539" t="s">
        <v>798</v>
      </c>
      <c r="H539" t="s">
        <v>798</v>
      </c>
      <c r="I539">
        <v>0</v>
      </c>
      <c r="J539" t="s">
        <v>2956</v>
      </c>
      <c r="K539" t="s">
        <v>1360</v>
      </c>
      <c r="L539" t="s">
        <v>995</v>
      </c>
      <c r="M539" t="s">
        <v>801</v>
      </c>
      <c r="N539" t="s">
        <v>797</v>
      </c>
      <c r="O539" t="s">
        <v>797</v>
      </c>
      <c r="P539" t="s">
        <v>2957</v>
      </c>
      <c r="Q539" t="s">
        <v>2958</v>
      </c>
      <c r="R539" t="s">
        <v>2969</v>
      </c>
      <c r="S539" t="s">
        <v>44</v>
      </c>
      <c r="T539" t="s">
        <v>2970</v>
      </c>
      <c r="U539">
        <v>5</v>
      </c>
      <c r="V539" t="s">
        <v>2961</v>
      </c>
      <c r="W539" t="s">
        <v>2962</v>
      </c>
    </row>
    <row r="540" spans="1:23" customFormat="1" ht="16" x14ac:dyDescent="0.2">
      <c r="A540" t="s">
        <v>2953</v>
      </c>
      <c r="B540" t="s">
        <v>2954</v>
      </c>
      <c r="C540" t="s">
        <v>2955</v>
      </c>
      <c r="D540">
        <v>1315</v>
      </c>
      <c r="E540" t="s">
        <v>866</v>
      </c>
      <c r="F540" t="s">
        <v>799</v>
      </c>
      <c r="G540" t="s">
        <v>798</v>
      </c>
      <c r="H540" t="s">
        <v>798</v>
      </c>
      <c r="I540">
        <v>0</v>
      </c>
      <c r="J540" t="s">
        <v>2956</v>
      </c>
      <c r="K540" t="s">
        <v>1360</v>
      </c>
      <c r="L540" t="s">
        <v>995</v>
      </c>
      <c r="M540" t="s">
        <v>801</v>
      </c>
      <c r="N540" t="s">
        <v>797</v>
      </c>
      <c r="O540" t="s">
        <v>797</v>
      </c>
      <c r="P540" t="s">
        <v>2957</v>
      </c>
      <c r="Q540" t="s">
        <v>2958</v>
      </c>
      <c r="R540" t="s">
        <v>2971</v>
      </c>
      <c r="S540" t="s">
        <v>44</v>
      </c>
      <c r="T540" t="s">
        <v>2972</v>
      </c>
      <c r="U540">
        <v>0</v>
      </c>
      <c r="V540" t="s">
        <v>2961</v>
      </c>
      <c r="W540" t="s">
        <v>2962</v>
      </c>
    </row>
    <row r="541" spans="1:23" customFormat="1" ht="16" x14ac:dyDescent="0.2">
      <c r="A541" t="s">
        <v>2953</v>
      </c>
      <c r="B541" t="s">
        <v>2954</v>
      </c>
      <c r="C541" t="s">
        <v>2955</v>
      </c>
      <c r="D541">
        <v>1315</v>
      </c>
      <c r="E541" t="s">
        <v>904</v>
      </c>
      <c r="F541" t="s">
        <v>799</v>
      </c>
      <c r="G541" t="s">
        <v>798</v>
      </c>
      <c r="H541" t="s">
        <v>798</v>
      </c>
      <c r="I541">
        <v>0</v>
      </c>
      <c r="J541" t="s">
        <v>797</v>
      </c>
      <c r="K541" t="s">
        <v>797</v>
      </c>
      <c r="L541" t="s">
        <v>995</v>
      </c>
      <c r="M541" t="s">
        <v>797</v>
      </c>
      <c r="N541" t="s">
        <v>812</v>
      </c>
      <c r="O541" t="s">
        <v>2973</v>
      </c>
      <c r="P541" t="s">
        <v>797</v>
      </c>
      <c r="Q541" t="s">
        <v>797</v>
      </c>
      <c r="R541" t="s">
        <v>37</v>
      </c>
      <c r="S541" t="s">
        <v>814</v>
      </c>
      <c r="T541" t="s">
        <v>2974</v>
      </c>
      <c r="U541">
        <v>0</v>
      </c>
      <c r="V541" t="s">
        <v>2961</v>
      </c>
      <c r="W541" t="s">
        <v>2962</v>
      </c>
    </row>
    <row r="542" spans="1:23" customFormat="1" ht="16" x14ac:dyDescent="0.2">
      <c r="A542" t="s">
        <v>2953</v>
      </c>
      <c r="B542" t="s">
        <v>2954</v>
      </c>
      <c r="C542" t="s">
        <v>2955</v>
      </c>
      <c r="D542">
        <v>1315</v>
      </c>
      <c r="E542" t="s">
        <v>861</v>
      </c>
      <c r="F542" t="s">
        <v>799</v>
      </c>
      <c r="G542" t="s">
        <v>798</v>
      </c>
      <c r="H542" t="s">
        <v>798</v>
      </c>
      <c r="I542">
        <v>0</v>
      </c>
      <c r="J542" t="s">
        <v>797</v>
      </c>
      <c r="K542" t="s">
        <v>797</v>
      </c>
      <c r="L542" t="s">
        <v>995</v>
      </c>
      <c r="M542" t="s">
        <v>797</v>
      </c>
      <c r="N542" t="s">
        <v>812</v>
      </c>
      <c r="O542" t="s">
        <v>2973</v>
      </c>
      <c r="P542" t="s">
        <v>797</v>
      </c>
      <c r="Q542" t="s">
        <v>797</v>
      </c>
      <c r="R542" t="s">
        <v>37</v>
      </c>
      <c r="S542" t="s">
        <v>814</v>
      </c>
      <c r="T542" t="s">
        <v>2975</v>
      </c>
      <c r="U542">
        <v>0</v>
      </c>
      <c r="V542" t="s">
        <v>2961</v>
      </c>
      <c r="W542" t="s">
        <v>2962</v>
      </c>
    </row>
    <row r="543" spans="1:23" customFormat="1" ht="16" x14ac:dyDescent="0.2">
      <c r="A543" t="s">
        <v>2976</v>
      </c>
      <c r="B543" t="s">
        <v>37</v>
      </c>
      <c r="C543" t="s">
        <v>37</v>
      </c>
      <c r="D543">
        <v>1829</v>
      </c>
      <c r="E543" t="s">
        <v>144</v>
      </c>
      <c r="F543" t="s">
        <v>799</v>
      </c>
      <c r="G543" t="s">
        <v>798</v>
      </c>
      <c r="H543" t="s">
        <v>798</v>
      </c>
      <c r="I543">
        <v>0</v>
      </c>
      <c r="J543" t="s">
        <v>797</v>
      </c>
      <c r="K543" t="s">
        <v>797</v>
      </c>
      <c r="L543" t="s">
        <v>995</v>
      </c>
      <c r="M543" t="s">
        <v>797</v>
      </c>
      <c r="N543" t="s">
        <v>812</v>
      </c>
      <c r="O543" t="s">
        <v>813</v>
      </c>
      <c r="P543" t="s">
        <v>797</v>
      </c>
      <c r="Q543" t="s">
        <v>797</v>
      </c>
      <c r="R543" t="s">
        <v>37</v>
      </c>
      <c r="S543" t="s">
        <v>814</v>
      </c>
      <c r="T543" t="s">
        <v>2977</v>
      </c>
      <c r="U543">
        <v>0</v>
      </c>
      <c r="V543" t="s">
        <v>2978</v>
      </c>
      <c r="W543" t="s">
        <v>2979</v>
      </c>
    </row>
    <row r="544" spans="1:23" customFormat="1" ht="16" x14ac:dyDescent="0.2">
      <c r="A544" t="s">
        <v>2976</v>
      </c>
      <c r="B544" t="s">
        <v>37</v>
      </c>
      <c r="C544" t="s">
        <v>37</v>
      </c>
      <c r="D544">
        <v>1829</v>
      </c>
      <c r="E544" t="s">
        <v>985</v>
      </c>
      <c r="F544" t="s">
        <v>799</v>
      </c>
      <c r="G544" t="s">
        <v>798</v>
      </c>
      <c r="H544" t="s">
        <v>798</v>
      </c>
      <c r="I544">
        <v>0</v>
      </c>
      <c r="J544" t="s">
        <v>797</v>
      </c>
      <c r="K544" t="s">
        <v>797</v>
      </c>
      <c r="L544" t="s">
        <v>995</v>
      </c>
      <c r="M544" t="s">
        <v>797</v>
      </c>
      <c r="N544" t="s">
        <v>812</v>
      </c>
      <c r="O544" t="s">
        <v>813</v>
      </c>
      <c r="P544" t="s">
        <v>797</v>
      </c>
      <c r="Q544" t="s">
        <v>797</v>
      </c>
      <c r="R544" t="s">
        <v>37</v>
      </c>
      <c r="S544" t="s">
        <v>814</v>
      </c>
      <c r="T544" t="s">
        <v>2980</v>
      </c>
      <c r="U544">
        <v>0</v>
      </c>
      <c r="V544" t="s">
        <v>2978</v>
      </c>
      <c r="W544" t="s">
        <v>2979</v>
      </c>
    </row>
    <row r="545" spans="1:23" customFormat="1" ht="16" x14ac:dyDescent="0.2">
      <c r="A545" t="s">
        <v>2976</v>
      </c>
      <c r="B545" t="s">
        <v>37</v>
      </c>
      <c r="C545" t="s">
        <v>37</v>
      </c>
      <c r="D545">
        <v>1829</v>
      </c>
      <c r="E545" t="s">
        <v>1436</v>
      </c>
      <c r="F545" t="s">
        <v>799</v>
      </c>
      <c r="G545" t="s">
        <v>798</v>
      </c>
      <c r="H545" t="s">
        <v>798</v>
      </c>
      <c r="I545">
        <v>0</v>
      </c>
      <c r="J545" t="s">
        <v>797</v>
      </c>
      <c r="K545" t="s">
        <v>797</v>
      </c>
      <c r="L545" t="s">
        <v>37</v>
      </c>
      <c r="M545" t="s">
        <v>843</v>
      </c>
      <c r="N545" t="s">
        <v>797</v>
      </c>
      <c r="O545" t="s">
        <v>797</v>
      </c>
      <c r="P545" t="s">
        <v>898</v>
      </c>
      <c r="Q545" t="s">
        <v>899</v>
      </c>
      <c r="R545" t="s">
        <v>37</v>
      </c>
      <c r="S545" t="s">
        <v>814</v>
      </c>
      <c r="T545" t="s">
        <v>2981</v>
      </c>
      <c r="U545">
        <v>0</v>
      </c>
      <c r="V545" t="s">
        <v>2978</v>
      </c>
      <c r="W545" t="s">
        <v>2979</v>
      </c>
    </row>
    <row r="546" spans="1:23" customFormat="1" ht="16" x14ac:dyDescent="0.2">
      <c r="A546" t="s">
        <v>2982</v>
      </c>
      <c r="B546" t="s">
        <v>2983</v>
      </c>
      <c r="C546" t="s">
        <v>2984</v>
      </c>
      <c r="D546">
        <v>37</v>
      </c>
      <c r="E546" t="s">
        <v>810</v>
      </c>
      <c r="F546" t="s">
        <v>799</v>
      </c>
      <c r="G546" t="s">
        <v>798</v>
      </c>
      <c r="H546" t="s">
        <v>798</v>
      </c>
      <c r="I546">
        <v>0</v>
      </c>
      <c r="J546" t="s">
        <v>1259</v>
      </c>
      <c r="K546" t="s">
        <v>1260</v>
      </c>
      <c r="L546" t="s">
        <v>811</v>
      </c>
      <c r="M546" t="s">
        <v>801</v>
      </c>
      <c r="N546" t="s">
        <v>931</v>
      </c>
      <c r="O546" t="s">
        <v>813</v>
      </c>
      <c r="P546" t="s">
        <v>2985</v>
      </c>
      <c r="Q546" t="s">
        <v>2986</v>
      </c>
      <c r="R546" t="s">
        <v>2987</v>
      </c>
      <c r="S546" t="s">
        <v>884</v>
      </c>
      <c r="T546" t="s">
        <v>2988</v>
      </c>
      <c r="U546">
        <v>80</v>
      </c>
      <c r="V546" t="s">
        <v>2989</v>
      </c>
      <c r="W546" t="s">
        <v>2990</v>
      </c>
    </row>
    <row r="547" spans="1:23" customFormat="1" ht="16" x14ac:dyDescent="0.2">
      <c r="A547" t="s">
        <v>2991</v>
      </c>
      <c r="B547" t="s">
        <v>2992</v>
      </c>
      <c r="C547" t="s">
        <v>2993</v>
      </c>
      <c r="D547">
        <v>64</v>
      </c>
      <c r="E547" t="s">
        <v>810</v>
      </c>
      <c r="F547" t="s">
        <v>798</v>
      </c>
      <c r="G547" t="s">
        <v>799</v>
      </c>
      <c r="H547" t="s">
        <v>798</v>
      </c>
      <c r="I547">
        <v>0</v>
      </c>
      <c r="J547" t="s">
        <v>2994</v>
      </c>
      <c r="K547" t="s">
        <v>1922</v>
      </c>
      <c r="L547" t="s">
        <v>824</v>
      </c>
      <c r="M547" t="s">
        <v>801</v>
      </c>
      <c r="N547" t="s">
        <v>931</v>
      </c>
      <c r="O547" t="s">
        <v>813</v>
      </c>
      <c r="P547" t="s">
        <v>2995</v>
      </c>
      <c r="Q547" t="s">
        <v>2996</v>
      </c>
      <c r="R547" t="s">
        <v>2997</v>
      </c>
      <c r="S547" t="s">
        <v>44</v>
      </c>
      <c r="T547" t="s">
        <v>2998</v>
      </c>
      <c r="U547">
        <v>4</v>
      </c>
      <c r="V547" t="s">
        <v>2999</v>
      </c>
      <c r="W547" t="s">
        <v>3000</v>
      </c>
    </row>
    <row r="548" spans="1:23" customFormat="1" ht="16" x14ac:dyDescent="0.2">
      <c r="A548" t="s">
        <v>3001</v>
      </c>
      <c r="B548" t="s">
        <v>3002</v>
      </c>
      <c r="C548" t="s">
        <v>3003</v>
      </c>
      <c r="D548">
        <v>1319</v>
      </c>
      <c r="E548" t="s">
        <v>1092</v>
      </c>
      <c r="F548" t="s">
        <v>799</v>
      </c>
      <c r="G548" t="s">
        <v>798</v>
      </c>
      <c r="H548" t="s">
        <v>798</v>
      </c>
      <c r="I548">
        <v>0</v>
      </c>
      <c r="J548" t="s">
        <v>1023</v>
      </c>
      <c r="K548" t="s">
        <v>1024</v>
      </c>
      <c r="L548" t="s">
        <v>1892</v>
      </c>
      <c r="M548" t="s">
        <v>801</v>
      </c>
      <c r="N548" t="s">
        <v>797</v>
      </c>
      <c r="O548" t="s">
        <v>797</v>
      </c>
      <c r="P548" t="s">
        <v>3004</v>
      </c>
      <c r="Q548" t="s">
        <v>3005</v>
      </c>
      <c r="R548" t="s">
        <v>3006</v>
      </c>
      <c r="S548" t="s">
        <v>884</v>
      </c>
      <c r="T548" t="s">
        <v>3007</v>
      </c>
      <c r="U548">
        <v>0</v>
      </c>
      <c r="V548" t="s">
        <v>3008</v>
      </c>
      <c r="W548" t="s">
        <v>3009</v>
      </c>
    </row>
    <row r="549" spans="1:23" customFormat="1" ht="16" x14ac:dyDescent="0.2">
      <c r="A549" t="s">
        <v>3001</v>
      </c>
      <c r="B549" t="s">
        <v>3002</v>
      </c>
      <c r="C549" t="s">
        <v>3003</v>
      </c>
      <c r="D549">
        <v>1319</v>
      </c>
      <c r="E549" t="s">
        <v>985</v>
      </c>
      <c r="F549" t="s">
        <v>799</v>
      </c>
      <c r="G549" t="s">
        <v>798</v>
      </c>
      <c r="H549" t="s">
        <v>798</v>
      </c>
      <c r="I549">
        <v>0</v>
      </c>
      <c r="J549" t="s">
        <v>1023</v>
      </c>
      <c r="K549" t="s">
        <v>1024</v>
      </c>
      <c r="L549" t="s">
        <v>1892</v>
      </c>
      <c r="M549" t="s">
        <v>801</v>
      </c>
      <c r="N549" t="s">
        <v>931</v>
      </c>
      <c r="O549" t="s">
        <v>813</v>
      </c>
      <c r="P549" t="s">
        <v>3004</v>
      </c>
      <c r="Q549" t="s">
        <v>3005</v>
      </c>
      <c r="R549" t="s">
        <v>3010</v>
      </c>
      <c r="S549" t="s">
        <v>884</v>
      </c>
      <c r="T549" t="s">
        <v>3011</v>
      </c>
      <c r="U549">
        <v>210</v>
      </c>
      <c r="V549" t="s">
        <v>3008</v>
      </c>
      <c r="W549" t="s">
        <v>3009</v>
      </c>
    </row>
    <row r="550" spans="1:23" customFormat="1" ht="16" x14ac:dyDescent="0.2">
      <c r="A550" t="s">
        <v>3001</v>
      </c>
      <c r="B550" t="s">
        <v>3002</v>
      </c>
      <c r="C550" t="s">
        <v>3003</v>
      </c>
      <c r="D550">
        <v>1319</v>
      </c>
      <c r="E550" t="s">
        <v>1041</v>
      </c>
      <c r="F550" t="s">
        <v>799</v>
      </c>
      <c r="G550" t="s">
        <v>798</v>
      </c>
      <c r="H550" t="s">
        <v>798</v>
      </c>
      <c r="I550">
        <v>0</v>
      </c>
      <c r="J550" t="s">
        <v>1023</v>
      </c>
      <c r="K550" t="s">
        <v>1024</v>
      </c>
      <c r="L550" t="s">
        <v>1892</v>
      </c>
      <c r="M550" t="s">
        <v>801</v>
      </c>
      <c r="N550" t="s">
        <v>797</v>
      </c>
      <c r="O550" t="s">
        <v>797</v>
      </c>
      <c r="P550" t="s">
        <v>3004</v>
      </c>
      <c r="Q550" t="s">
        <v>3005</v>
      </c>
      <c r="R550" t="s">
        <v>3012</v>
      </c>
      <c r="S550" t="s">
        <v>884</v>
      </c>
      <c r="T550" t="s">
        <v>3013</v>
      </c>
      <c r="U550">
        <v>5</v>
      </c>
      <c r="V550" t="s">
        <v>3008</v>
      </c>
      <c r="W550" t="s">
        <v>3009</v>
      </c>
    </row>
    <row r="551" spans="1:23" customFormat="1" ht="16" x14ac:dyDescent="0.2">
      <c r="A551" t="s">
        <v>3001</v>
      </c>
      <c r="B551" t="s">
        <v>3002</v>
      </c>
      <c r="C551" t="s">
        <v>3003</v>
      </c>
      <c r="D551">
        <v>1319</v>
      </c>
      <c r="E551" t="s">
        <v>1605</v>
      </c>
      <c r="F551" t="s">
        <v>799</v>
      </c>
      <c r="G551" t="s">
        <v>798</v>
      </c>
      <c r="H551" t="s">
        <v>798</v>
      </c>
      <c r="I551">
        <v>0</v>
      </c>
      <c r="J551" t="s">
        <v>1023</v>
      </c>
      <c r="K551" t="s">
        <v>1024</v>
      </c>
      <c r="L551" t="s">
        <v>1892</v>
      </c>
      <c r="M551" t="s">
        <v>801</v>
      </c>
      <c r="N551" t="s">
        <v>797</v>
      </c>
      <c r="O551" t="s">
        <v>797</v>
      </c>
      <c r="P551" t="s">
        <v>3004</v>
      </c>
      <c r="Q551" t="s">
        <v>3005</v>
      </c>
      <c r="R551" t="s">
        <v>3014</v>
      </c>
      <c r="S551" t="s">
        <v>884</v>
      </c>
      <c r="T551" t="s">
        <v>3015</v>
      </c>
      <c r="U551">
        <v>0</v>
      </c>
      <c r="V551" t="s">
        <v>3008</v>
      </c>
      <c r="W551" t="s">
        <v>3009</v>
      </c>
    </row>
    <row r="552" spans="1:23" customFormat="1" ht="16" x14ac:dyDescent="0.2">
      <c r="A552" t="s">
        <v>3016</v>
      </c>
      <c r="B552" t="s">
        <v>3017</v>
      </c>
      <c r="C552" t="s">
        <v>3018</v>
      </c>
      <c r="D552">
        <v>2163</v>
      </c>
      <c r="E552" t="s">
        <v>797</v>
      </c>
      <c r="F552" t="s">
        <v>798</v>
      </c>
      <c r="G552" t="s">
        <v>797</v>
      </c>
      <c r="H552" t="s">
        <v>799</v>
      </c>
      <c r="I552">
        <v>6</v>
      </c>
      <c r="J552" t="s">
        <v>797</v>
      </c>
      <c r="K552" t="s">
        <v>797</v>
      </c>
      <c r="L552" t="s">
        <v>1025</v>
      </c>
      <c r="M552" t="s">
        <v>836</v>
      </c>
      <c r="N552" t="s">
        <v>797</v>
      </c>
      <c r="O552" t="s">
        <v>797</v>
      </c>
      <c r="P552" t="s">
        <v>797</v>
      </c>
      <c r="Q552" t="s">
        <v>797</v>
      </c>
      <c r="R552" t="s">
        <v>37</v>
      </c>
      <c r="S552" t="s">
        <v>797</v>
      </c>
      <c r="T552" t="s">
        <v>3019</v>
      </c>
      <c r="U552">
        <v>0</v>
      </c>
      <c r="V552" t="s">
        <v>3020</v>
      </c>
      <c r="W552" t="s">
        <v>3021</v>
      </c>
    </row>
    <row r="553" spans="1:23" customFormat="1" ht="16" x14ac:dyDescent="0.2">
      <c r="A553" t="s">
        <v>3022</v>
      </c>
      <c r="B553" t="s">
        <v>3023</v>
      </c>
      <c r="C553" t="s">
        <v>3024</v>
      </c>
      <c r="D553">
        <v>1437</v>
      </c>
      <c r="E553" t="s">
        <v>797</v>
      </c>
      <c r="F553" t="s">
        <v>798</v>
      </c>
      <c r="G553" t="s">
        <v>797</v>
      </c>
      <c r="H553" t="s">
        <v>799</v>
      </c>
      <c r="I553">
        <v>7</v>
      </c>
      <c r="J553" t="s">
        <v>800</v>
      </c>
      <c r="K553" t="s">
        <v>797</v>
      </c>
      <c r="L553" t="s">
        <v>37</v>
      </c>
      <c r="M553" t="s">
        <v>801</v>
      </c>
      <c r="N553" t="s">
        <v>797</v>
      </c>
      <c r="O553" t="s">
        <v>797</v>
      </c>
      <c r="P553" t="s">
        <v>802</v>
      </c>
      <c r="Q553" t="s">
        <v>803</v>
      </c>
      <c r="R553" t="s">
        <v>3025</v>
      </c>
      <c r="S553" t="s">
        <v>797</v>
      </c>
      <c r="T553" t="s">
        <v>3026</v>
      </c>
      <c r="U553">
        <v>0</v>
      </c>
      <c r="V553" t="s">
        <v>3027</v>
      </c>
      <c r="W553" t="s">
        <v>3028</v>
      </c>
    </row>
    <row r="554" spans="1:23" customFormat="1" ht="16" x14ac:dyDescent="0.2">
      <c r="A554" t="s">
        <v>3029</v>
      </c>
      <c r="B554" t="s">
        <v>3030</v>
      </c>
      <c r="C554" t="s">
        <v>3031</v>
      </c>
      <c r="D554">
        <v>40</v>
      </c>
      <c r="E554" t="s">
        <v>877</v>
      </c>
      <c r="F554" t="s">
        <v>799</v>
      </c>
      <c r="G554" t="s">
        <v>798</v>
      </c>
      <c r="H554" t="s">
        <v>798</v>
      </c>
      <c r="I554">
        <v>0</v>
      </c>
      <c r="J554" t="s">
        <v>1202</v>
      </c>
      <c r="K554" t="s">
        <v>2907</v>
      </c>
      <c r="L554" t="s">
        <v>842</v>
      </c>
      <c r="M554" t="s">
        <v>801</v>
      </c>
      <c r="N554" t="s">
        <v>931</v>
      </c>
      <c r="O554" t="s">
        <v>813</v>
      </c>
      <c r="P554" t="s">
        <v>3032</v>
      </c>
      <c r="Q554" t="s">
        <v>3033</v>
      </c>
      <c r="R554" t="s">
        <v>3034</v>
      </c>
      <c r="S554" t="s">
        <v>44</v>
      </c>
      <c r="T554" t="s">
        <v>3035</v>
      </c>
      <c r="U554">
        <v>2</v>
      </c>
      <c r="V554" t="s">
        <v>3036</v>
      </c>
      <c r="W554" t="s">
        <v>3037</v>
      </c>
    </row>
    <row r="555" spans="1:23" customFormat="1" ht="16" x14ac:dyDescent="0.2">
      <c r="A555" t="s">
        <v>3038</v>
      </c>
      <c r="B555" t="s">
        <v>3039</v>
      </c>
      <c r="C555" t="s">
        <v>3040</v>
      </c>
      <c r="D555">
        <v>1322</v>
      </c>
      <c r="E555" t="s">
        <v>1092</v>
      </c>
      <c r="F555" t="s">
        <v>798</v>
      </c>
      <c r="G555" t="s">
        <v>799</v>
      </c>
      <c r="H555" t="s">
        <v>798</v>
      </c>
      <c r="I555">
        <v>0</v>
      </c>
      <c r="J555" t="s">
        <v>1866</v>
      </c>
      <c r="K555" t="s">
        <v>1867</v>
      </c>
      <c r="L555" t="s">
        <v>811</v>
      </c>
      <c r="M555" t="s">
        <v>801</v>
      </c>
      <c r="N555" t="s">
        <v>797</v>
      </c>
      <c r="O555" t="s">
        <v>797</v>
      </c>
      <c r="P555" t="s">
        <v>3041</v>
      </c>
      <c r="Q555" t="s">
        <v>3042</v>
      </c>
      <c r="R555" t="s">
        <v>3043</v>
      </c>
      <c r="S555" t="s">
        <v>44</v>
      </c>
      <c r="T555" t="s">
        <v>3044</v>
      </c>
      <c r="U555">
        <v>2</v>
      </c>
      <c r="V555" t="s">
        <v>3045</v>
      </c>
      <c r="W555" t="s">
        <v>3046</v>
      </c>
    </row>
    <row r="556" spans="1:23" customFormat="1" ht="16" x14ac:dyDescent="0.2">
      <c r="A556" t="s">
        <v>3038</v>
      </c>
      <c r="B556" t="s">
        <v>3039</v>
      </c>
      <c r="C556" t="s">
        <v>3040</v>
      </c>
      <c r="D556">
        <v>1322</v>
      </c>
      <c r="E556" t="s">
        <v>144</v>
      </c>
      <c r="F556" t="s">
        <v>799</v>
      </c>
      <c r="G556" t="s">
        <v>798</v>
      </c>
      <c r="H556" t="s">
        <v>798</v>
      </c>
      <c r="I556">
        <v>0</v>
      </c>
      <c r="J556" t="s">
        <v>3047</v>
      </c>
      <c r="K556" t="s">
        <v>3048</v>
      </c>
      <c r="L556" t="s">
        <v>811</v>
      </c>
      <c r="M556" t="s">
        <v>801</v>
      </c>
      <c r="N556" t="s">
        <v>797</v>
      </c>
      <c r="O556" t="s">
        <v>797</v>
      </c>
      <c r="P556" t="s">
        <v>3049</v>
      </c>
      <c r="Q556" t="s">
        <v>3050</v>
      </c>
      <c r="R556" t="s">
        <v>3051</v>
      </c>
      <c r="S556" t="s">
        <v>44</v>
      </c>
      <c r="T556" t="s">
        <v>3052</v>
      </c>
      <c r="U556">
        <v>992</v>
      </c>
      <c r="V556" t="s">
        <v>3045</v>
      </c>
      <c r="W556" t="s">
        <v>3046</v>
      </c>
    </row>
    <row r="557" spans="1:23" customFormat="1" ht="16" x14ac:dyDescent="0.2">
      <c r="A557" t="s">
        <v>3038</v>
      </c>
      <c r="B557" t="s">
        <v>3039</v>
      </c>
      <c r="C557" t="s">
        <v>3040</v>
      </c>
      <c r="D557">
        <v>1322</v>
      </c>
      <c r="E557" t="s">
        <v>985</v>
      </c>
      <c r="F557" t="s">
        <v>799</v>
      </c>
      <c r="G557" t="s">
        <v>798</v>
      </c>
      <c r="H557" t="s">
        <v>798</v>
      </c>
      <c r="I557">
        <v>0</v>
      </c>
      <c r="J557" t="s">
        <v>3047</v>
      </c>
      <c r="K557" t="s">
        <v>3048</v>
      </c>
      <c r="L557" t="s">
        <v>811</v>
      </c>
      <c r="M557" t="s">
        <v>801</v>
      </c>
      <c r="N557" t="s">
        <v>797</v>
      </c>
      <c r="O557" t="s">
        <v>797</v>
      </c>
      <c r="P557" t="s">
        <v>3049</v>
      </c>
      <c r="Q557" t="s">
        <v>3050</v>
      </c>
      <c r="R557" t="s">
        <v>3053</v>
      </c>
      <c r="S557" t="s">
        <v>44</v>
      </c>
      <c r="T557" t="s">
        <v>3054</v>
      </c>
      <c r="U557">
        <v>105</v>
      </c>
      <c r="V557" t="s">
        <v>3045</v>
      </c>
      <c r="W557" t="s">
        <v>3046</v>
      </c>
    </row>
    <row r="558" spans="1:23" customFormat="1" ht="16" x14ac:dyDescent="0.2">
      <c r="A558" t="s">
        <v>3038</v>
      </c>
      <c r="B558" t="s">
        <v>3039</v>
      </c>
      <c r="C558" t="s">
        <v>3040</v>
      </c>
      <c r="D558">
        <v>1322</v>
      </c>
      <c r="E558" t="s">
        <v>1041</v>
      </c>
      <c r="F558" t="s">
        <v>799</v>
      </c>
      <c r="G558" t="s">
        <v>798</v>
      </c>
      <c r="H558" t="s">
        <v>798</v>
      </c>
      <c r="I558">
        <v>0</v>
      </c>
      <c r="J558" t="s">
        <v>3047</v>
      </c>
      <c r="K558" t="s">
        <v>3048</v>
      </c>
      <c r="L558" t="s">
        <v>811</v>
      </c>
      <c r="M558" t="s">
        <v>801</v>
      </c>
      <c r="N558" t="s">
        <v>797</v>
      </c>
      <c r="O558" t="s">
        <v>797</v>
      </c>
      <c r="P558" t="s">
        <v>3049</v>
      </c>
      <c r="Q558" t="s">
        <v>3050</v>
      </c>
      <c r="R558" t="s">
        <v>3055</v>
      </c>
      <c r="S558" t="s">
        <v>44</v>
      </c>
      <c r="T558" t="s">
        <v>3056</v>
      </c>
      <c r="U558">
        <v>1022</v>
      </c>
      <c r="V558" t="s">
        <v>3045</v>
      </c>
      <c r="W558" t="s">
        <v>3046</v>
      </c>
    </row>
    <row r="559" spans="1:23" customFormat="1" ht="16" x14ac:dyDescent="0.2">
      <c r="A559" t="s">
        <v>3038</v>
      </c>
      <c r="B559" t="s">
        <v>3039</v>
      </c>
      <c r="C559" t="s">
        <v>3040</v>
      </c>
      <c r="D559">
        <v>1322</v>
      </c>
      <c r="E559" t="s">
        <v>866</v>
      </c>
      <c r="F559" t="s">
        <v>799</v>
      </c>
      <c r="G559" t="s">
        <v>798</v>
      </c>
      <c r="H559" t="s">
        <v>798</v>
      </c>
      <c r="I559">
        <v>0</v>
      </c>
      <c r="J559" t="s">
        <v>3057</v>
      </c>
      <c r="K559" t="s">
        <v>3058</v>
      </c>
      <c r="L559" t="s">
        <v>811</v>
      </c>
      <c r="M559" t="s">
        <v>801</v>
      </c>
      <c r="N559" t="s">
        <v>797</v>
      </c>
      <c r="O559" t="s">
        <v>797</v>
      </c>
      <c r="P559" t="s">
        <v>3059</v>
      </c>
      <c r="Q559" t="s">
        <v>3060</v>
      </c>
      <c r="R559" t="s">
        <v>3061</v>
      </c>
      <c r="S559" t="s">
        <v>44</v>
      </c>
      <c r="T559" t="s">
        <v>3062</v>
      </c>
      <c r="U559">
        <v>0</v>
      </c>
      <c r="V559" t="s">
        <v>3045</v>
      </c>
      <c r="W559" t="s">
        <v>3046</v>
      </c>
    </row>
    <row r="560" spans="1:23" customFormat="1" ht="16" x14ac:dyDescent="0.2">
      <c r="A560" t="s">
        <v>3063</v>
      </c>
      <c r="B560" t="s">
        <v>3064</v>
      </c>
      <c r="C560" t="s">
        <v>3065</v>
      </c>
      <c r="D560">
        <v>1421</v>
      </c>
      <c r="E560" t="s">
        <v>797</v>
      </c>
      <c r="F560" t="s">
        <v>798</v>
      </c>
      <c r="G560" t="s">
        <v>797</v>
      </c>
      <c r="H560" t="s">
        <v>799</v>
      </c>
      <c r="I560">
        <v>1</v>
      </c>
      <c r="J560" t="s">
        <v>800</v>
      </c>
      <c r="K560" t="s">
        <v>797</v>
      </c>
      <c r="L560" t="s">
        <v>37</v>
      </c>
      <c r="M560" t="s">
        <v>801</v>
      </c>
      <c r="N560" t="s">
        <v>797</v>
      </c>
      <c r="O560" t="s">
        <v>797</v>
      </c>
      <c r="P560" t="s">
        <v>802</v>
      </c>
      <c r="Q560" t="s">
        <v>803</v>
      </c>
      <c r="R560" t="s">
        <v>3066</v>
      </c>
      <c r="S560" t="s">
        <v>797</v>
      </c>
      <c r="T560" t="s">
        <v>3067</v>
      </c>
      <c r="U560">
        <v>324</v>
      </c>
      <c r="V560" t="s">
        <v>3068</v>
      </c>
      <c r="W560" t="s">
        <v>3069</v>
      </c>
    </row>
    <row r="561" spans="1:23" customFormat="1" ht="16" x14ac:dyDescent="0.2">
      <c r="A561" t="s">
        <v>3070</v>
      </c>
      <c r="B561" t="s">
        <v>3071</v>
      </c>
      <c r="C561" t="s">
        <v>3072</v>
      </c>
      <c r="D561">
        <v>41</v>
      </c>
      <c r="E561" t="s">
        <v>810</v>
      </c>
      <c r="F561" t="s">
        <v>799</v>
      </c>
      <c r="G561" t="s">
        <v>798</v>
      </c>
      <c r="H561" t="s">
        <v>798</v>
      </c>
      <c r="I561">
        <v>0</v>
      </c>
      <c r="J561" t="s">
        <v>1772</v>
      </c>
      <c r="K561" t="s">
        <v>1773</v>
      </c>
      <c r="L561" t="s">
        <v>975</v>
      </c>
      <c r="M561" t="s">
        <v>801</v>
      </c>
      <c r="N561" t="s">
        <v>931</v>
      </c>
      <c r="O561" t="s">
        <v>813</v>
      </c>
      <c r="P561" t="s">
        <v>3073</v>
      </c>
      <c r="Q561" t="s">
        <v>3074</v>
      </c>
      <c r="R561" t="s">
        <v>3075</v>
      </c>
      <c r="S561" t="s">
        <v>884</v>
      </c>
      <c r="T561" t="s">
        <v>3076</v>
      </c>
      <c r="U561">
        <v>5</v>
      </c>
      <c r="V561" t="s">
        <v>3077</v>
      </c>
      <c r="W561" t="s">
        <v>3078</v>
      </c>
    </row>
    <row r="562" spans="1:23" customFormat="1" ht="16" x14ac:dyDescent="0.2">
      <c r="A562" t="s">
        <v>3079</v>
      </c>
      <c r="B562" t="s">
        <v>3080</v>
      </c>
      <c r="C562" t="s">
        <v>3081</v>
      </c>
      <c r="D562">
        <v>1323</v>
      </c>
      <c r="E562" t="s">
        <v>821</v>
      </c>
      <c r="F562" t="s">
        <v>799</v>
      </c>
      <c r="G562" t="s">
        <v>798</v>
      </c>
      <c r="H562" t="s">
        <v>798</v>
      </c>
      <c r="I562">
        <v>0</v>
      </c>
      <c r="J562" t="s">
        <v>2429</v>
      </c>
      <c r="K562" t="s">
        <v>1736</v>
      </c>
      <c r="L562" t="s">
        <v>811</v>
      </c>
      <c r="M562" t="s">
        <v>801</v>
      </c>
      <c r="N562" t="s">
        <v>797</v>
      </c>
      <c r="O562" t="s">
        <v>797</v>
      </c>
      <c r="P562" t="s">
        <v>3082</v>
      </c>
      <c r="Q562" t="s">
        <v>3083</v>
      </c>
      <c r="R562" t="s">
        <v>3084</v>
      </c>
      <c r="S562" t="s">
        <v>44</v>
      </c>
      <c r="T562" t="s">
        <v>3085</v>
      </c>
      <c r="U562">
        <v>0</v>
      </c>
      <c r="V562" t="s">
        <v>3086</v>
      </c>
      <c r="W562" t="s">
        <v>3087</v>
      </c>
    </row>
    <row r="563" spans="1:23" customFormat="1" ht="16" x14ac:dyDescent="0.2">
      <c r="A563" t="s">
        <v>3088</v>
      </c>
      <c r="B563" t="s">
        <v>3089</v>
      </c>
      <c r="C563" t="s">
        <v>3090</v>
      </c>
      <c r="D563">
        <v>1429</v>
      </c>
      <c r="E563" t="s">
        <v>797</v>
      </c>
      <c r="F563" t="s">
        <v>798</v>
      </c>
      <c r="G563" t="s">
        <v>797</v>
      </c>
      <c r="H563" t="s">
        <v>799</v>
      </c>
      <c r="I563">
        <v>4</v>
      </c>
      <c r="J563" t="s">
        <v>800</v>
      </c>
      <c r="K563" t="s">
        <v>797</v>
      </c>
      <c r="L563" t="s">
        <v>37</v>
      </c>
      <c r="M563" t="s">
        <v>801</v>
      </c>
      <c r="N563" t="s">
        <v>797</v>
      </c>
      <c r="O563" t="s">
        <v>797</v>
      </c>
      <c r="P563" t="s">
        <v>802</v>
      </c>
      <c r="Q563" t="s">
        <v>803</v>
      </c>
      <c r="R563" t="s">
        <v>3091</v>
      </c>
      <c r="S563" t="s">
        <v>797</v>
      </c>
      <c r="T563" t="s">
        <v>3092</v>
      </c>
      <c r="U563">
        <v>16</v>
      </c>
      <c r="V563" t="s">
        <v>3093</v>
      </c>
      <c r="W563" t="s">
        <v>3094</v>
      </c>
    </row>
    <row r="564" spans="1:23" customFormat="1" ht="16" x14ac:dyDescent="0.2">
      <c r="A564" t="s">
        <v>3095</v>
      </c>
      <c r="B564" t="s">
        <v>3096</v>
      </c>
      <c r="C564" t="s">
        <v>3097</v>
      </c>
      <c r="D564">
        <v>1324</v>
      </c>
      <c r="E564" t="s">
        <v>821</v>
      </c>
      <c r="F564" t="s">
        <v>799</v>
      </c>
      <c r="G564" t="s">
        <v>798</v>
      </c>
      <c r="H564" t="s">
        <v>798</v>
      </c>
      <c r="I564">
        <v>0</v>
      </c>
      <c r="J564" t="s">
        <v>797</v>
      </c>
      <c r="K564" t="s">
        <v>797</v>
      </c>
      <c r="L564" t="s">
        <v>1279</v>
      </c>
      <c r="M564" t="s">
        <v>797</v>
      </c>
      <c r="N564" t="s">
        <v>812</v>
      </c>
      <c r="O564" t="s">
        <v>813</v>
      </c>
      <c r="P564" t="s">
        <v>797</v>
      </c>
      <c r="Q564" t="s">
        <v>797</v>
      </c>
      <c r="R564" t="s">
        <v>37</v>
      </c>
      <c r="S564" t="s">
        <v>814</v>
      </c>
      <c r="T564" t="s">
        <v>3098</v>
      </c>
      <c r="U564">
        <v>0</v>
      </c>
      <c r="V564" t="s">
        <v>3099</v>
      </c>
      <c r="W564" t="s">
        <v>3100</v>
      </c>
    </row>
    <row r="565" spans="1:23" customFormat="1" ht="16" x14ac:dyDescent="0.2">
      <c r="A565" t="s">
        <v>3101</v>
      </c>
      <c r="B565" t="s">
        <v>3102</v>
      </c>
      <c r="C565" t="s">
        <v>3103</v>
      </c>
      <c r="D565">
        <v>1428</v>
      </c>
      <c r="E565" t="s">
        <v>797</v>
      </c>
      <c r="F565" t="s">
        <v>798</v>
      </c>
      <c r="G565" t="s">
        <v>797</v>
      </c>
      <c r="H565" t="s">
        <v>799</v>
      </c>
      <c r="I565">
        <v>3</v>
      </c>
      <c r="J565" t="s">
        <v>800</v>
      </c>
      <c r="K565" t="s">
        <v>797</v>
      </c>
      <c r="L565" t="s">
        <v>37</v>
      </c>
      <c r="M565" t="s">
        <v>801</v>
      </c>
      <c r="N565" t="s">
        <v>797</v>
      </c>
      <c r="O565" t="s">
        <v>797</v>
      </c>
      <c r="P565" t="s">
        <v>802</v>
      </c>
      <c r="Q565" t="s">
        <v>803</v>
      </c>
      <c r="R565" t="s">
        <v>3104</v>
      </c>
      <c r="S565" t="s">
        <v>797</v>
      </c>
      <c r="T565" t="s">
        <v>3105</v>
      </c>
      <c r="U565">
        <v>0</v>
      </c>
      <c r="V565" t="s">
        <v>3106</v>
      </c>
      <c r="W565" t="s">
        <v>3107</v>
      </c>
    </row>
    <row r="566" spans="1:23" customFormat="1" ht="16" x14ac:dyDescent="0.2">
      <c r="A566" t="s">
        <v>3108</v>
      </c>
      <c r="B566" t="s">
        <v>3109</v>
      </c>
      <c r="C566" t="s">
        <v>3110</v>
      </c>
      <c r="D566">
        <v>1325</v>
      </c>
      <c r="E566" t="s">
        <v>144</v>
      </c>
      <c r="F566" t="s">
        <v>799</v>
      </c>
      <c r="G566" t="s">
        <v>798</v>
      </c>
      <c r="H566" t="s">
        <v>798</v>
      </c>
      <c r="I566">
        <v>0</v>
      </c>
      <c r="J566" t="s">
        <v>797</v>
      </c>
      <c r="K566" t="s">
        <v>797</v>
      </c>
      <c r="L566" t="s">
        <v>897</v>
      </c>
      <c r="M566" t="s">
        <v>797</v>
      </c>
      <c r="N566" t="s">
        <v>812</v>
      </c>
      <c r="O566" t="s">
        <v>965</v>
      </c>
      <c r="P566" t="s">
        <v>797</v>
      </c>
      <c r="Q566" t="s">
        <v>797</v>
      </c>
      <c r="R566" t="s">
        <v>37</v>
      </c>
      <c r="S566" t="s">
        <v>814</v>
      </c>
      <c r="T566" t="s">
        <v>3111</v>
      </c>
      <c r="U566">
        <v>0</v>
      </c>
      <c r="V566" t="s">
        <v>3112</v>
      </c>
      <c r="W566" t="s">
        <v>3113</v>
      </c>
    </row>
    <row r="567" spans="1:23" customFormat="1" ht="16" x14ac:dyDescent="0.2">
      <c r="A567" t="s">
        <v>3114</v>
      </c>
      <c r="B567" t="s">
        <v>3115</v>
      </c>
      <c r="C567" t="s">
        <v>3116</v>
      </c>
      <c r="D567">
        <v>42</v>
      </c>
      <c r="E567" t="s">
        <v>810</v>
      </c>
      <c r="F567" t="s">
        <v>799</v>
      </c>
      <c r="G567" t="s">
        <v>798</v>
      </c>
      <c r="H567" t="s">
        <v>798</v>
      </c>
      <c r="I567">
        <v>0</v>
      </c>
      <c r="J567" t="s">
        <v>1678</v>
      </c>
      <c r="K567" t="s">
        <v>1671</v>
      </c>
      <c r="L567" t="s">
        <v>811</v>
      </c>
      <c r="M567" t="s">
        <v>801</v>
      </c>
      <c r="N567" t="s">
        <v>931</v>
      </c>
      <c r="O567" t="s">
        <v>813</v>
      </c>
      <c r="P567" t="s">
        <v>3117</v>
      </c>
      <c r="Q567" t="s">
        <v>3118</v>
      </c>
      <c r="R567" t="s">
        <v>3119</v>
      </c>
      <c r="S567" t="s">
        <v>44</v>
      </c>
      <c r="T567" t="s">
        <v>3120</v>
      </c>
      <c r="U567">
        <v>4</v>
      </c>
      <c r="V567" t="s">
        <v>3121</v>
      </c>
      <c r="W567" t="s">
        <v>3122</v>
      </c>
    </row>
    <row r="568" spans="1:23" customFormat="1" ht="16" x14ac:dyDescent="0.2">
      <c r="A568" t="s">
        <v>3123</v>
      </c>
      <c r="B568" t="s">
        <v>3124</v>
      </c>
      <c r="C568" t="s">
        <v>3125</v>
      </c>
      <c r="D568">
        <v>2345</v>
      </c>
      <c r="E568" t="s">
        <v>821</v>
      </c>
      <c r="F568" t="s">
        <v>799</v>
      </c>
      <c r="G568" t="s">
        <v>798</v>
      </c>
      <c r="H568" t="s">
        <v>798</v>
      </c>
      <c r="I568">
        <v>0</v>
      </c>
      <c r="J568" t="s">
        <v>797</v>
      </c>
      <c r="K568" t="s">
        <v>797</v>
      </c>
      <c r="L568" t="s">
        <v>37</v>
      </c>
      <c r="M568" t="s">
        <v>843</v>
      </c>
      <c r="N568" t="s">
        <v>797</v>
      </c>
      <c r="O568" t="s">
        <v>797</v>
      </c>
      <c r="P568" t="s">
        <v>1048</v>
      </c>
      <c r="Q568" t="s">
        <v>1049</v>
      </c>
      <c r="R568" t="s">
        <v>37</v>
      </c>
      <c r="S568" t="s">
        <v>814</v>
      </c>
      <c r="T568" t="s">
        <v>3126</v>
      </c>
      <c r="U568">
        <v>0</v>
      </c>
      <c r="V568" t="s">
        <v>3127</v>
      </c>
      <c r="W568" t="s">
        <v>3128</v>
      </c>
    </row>
    <row r="569" spans="1:23" customFormat="1" ht="16" x14ac:dyDescent="0.2">
      <c r="A569" t="s">
        <v>3129</v>
      </c>
      <c r="B569" t="s">
        <v>3130</v>
      </c>
      <c r="C569" t="s">
        <v>3131</v>
      </c>
      <c r="D569">
        <v>1469</v>
      </c>
      <c r="E569" t="s">
        <v>810</v>
      </c>
      <c r="F569" t="s">
        <v>799</v>
      </c>
      <c r="G569" t="s">
        <v>798</v>
      </c>
      <c r="H569" t="s">
        <v>798</v>
      </c>
      <c r="I569">
        <v>0</v>
      </c>
      <c r="J569" t="s">
        <v>797</v>
      </c>
      <c r="K569" t="s">
        <v>797</v>
      </c>
      <c r="L569" t="s">
        <v>811</v>
      </c>
      <c r="M569" t="s">
        <v>797</v>
      </c>
      <c r="N569" t="s">
        <v>812</v>
      </c>
      <c r="O569" t="s">
        <v>813</v>
      </c>
      <c r="P569" t="s">
        <v>797</v>
      </c>
      <c r="Q569" t="s">
        <v>797</v>
      </c>
      <c r="R569" t="s">
        <v>37</v>
      </c>
      <c r="S569" t="s">
        <v>814</v>
      </c>
      <c r="T569" t="s">
        <v>3132</v>
      </c>
      <c r="U569">
        <v>0</v>
      </c>
      <c r="V569" t="s">
        <v>3133</v>
      </c>
      <c r="W569" t="s">
        <v>3134</v>
      </c>
    </row>
    <row r="570" spans="1:23" customFormat="1" ht="16" x14ac:dyDescent="0.2">
      <c r="A570" t="s">
        <v>3129</v>
      </c>
      <c r="B570" t="s">
        <v>3130</v>
      </c>
      <c r="C570" t="s">
        <v>3131</v>
      </c>
      <c r="D570">
        <v>1469</v>
      </c>
      <c r="E570" t="s">
        <v>821</v>
      </c>
      <c r="F570" t="s">
        <v>799</v>
      </c>
      <c r="G570" t="s">
        <v>798</v>
      </c>
      <c r="H570" t="s">
        <v>798</v>
      </c>
      <c r="I570">
        <v>0</v>
      </c>
      <c r="J570" t="s">
        <v>1148</v>
      </c>
      <c r="K570" t="s">
        <v>1149</v>
      </c>
      <c r="L570" t="s">
        <v>37</v>
      </c>
      <c r="M570" t="s">
        <v>801</v>
      </c>
      <c r="N570" t="s">
        <v>797</v>
      </c>
      <c r="O570" t="s">
        <v>797</v>
      </c>
      <c r="P570" t="s">
        <v>3135</v>
      </c>
      <c r="Q570" t="s">
        <v>3136</v>
      </c>
      <c r="R570" t="s">
        <v>3137</v>
      </c>
      <c r="S570" t="s">
        <v>814</v>
      </c>
      <c r="T570" t="s">
        <v>3138</v>
      </c>
      <c r="U570">
        <v>0</v>
      </c>
      <c r="V570" t="s">
        <v>3133</v>
      </c>
      <c r="W570" t="s">
        <v>3134</v>
      </c>
    </row>
    <row r="571" spans="1:23" customFormat="1" ht="16" x14ac:dyDescent="0.2">
      <c r="A571" t="s">
        <v>3139</v>
      </c>
      <c r="B571" t="s">
        <v>3130</v>
      </c>
      <c r="C571" t="s">
        <v>3131</v>
      </c>
      <c r="D571">
        <v>43</v>
      </c>
      <c r="E571" t="s">
        <v>810</v>
      </c>
      <c r="F571" t="s">
        <v>799</v>
      </c>
      <c r="G571" t="s">
        <v>798</v>
      </c>
      <c r="H571" t="s">
        <v>798</v>
      </c>
      <c r="I571">
        <v>0</v>
      </c>
      <c r="J571" t="s">
        <v>2932</v>
      </c>
      <c r="K571" t="s">
        <v>3140</v>
      </c>
      <c r="L571" t="s">
        <v>811</v>
      </c>
      <c r="M571" t="s">
        <v>801</v>
      </c>
      <c r="N571" t="s">
        <v>797</v>
      </c>
      <c r="O571" t="s">
        <v>797</v>
      </c>
      <c r="P571" t="s">
        <v>3141</v>
      </c>
      <c r="Q571" t="s">
        <v>3142</v>
      </c>
      <c r="R571" t="s">
        <v>3143</v>
      </c>
      <c r="S571" t="s">
        <v>814</v>
      </c>
      <c r="T571" t="s">
        <v>3144</v>
      </c>
      <c r="U571">
        <v>2</v>
      </c>
      <c r="V571" t="s">
        <v>3145</v>
      </c>
      <c r="W571" t="s">
        <v>3146</v>
      </c>
    </row>
    <row r="572" spans="1:23" customFormat="1" ht="16" x14ac:dyDescent="0.2">
      <c r="A572" t="s">
        <v>3147</v>
      </c>
      <c r="B572" t="s">
        <v>3148</v>
      </c>
      <c r="C572" t="s">
        <v>3149</v>
      </c>
      <c r="D572">
        <v>1410</v>
      </c>
      <c r="E572" t="s">
        <v>866</v>
      </c>
      <c r="F572" t="s">
        <v>798</v>
      </c>
      <c r="G572" t="s">
        <v>799</v>
      </c>
      <c r="H572" t="s">
        <v>798</v>
      </c>
      <c r="I572">
        <v>0</v>
      </c>
      <c r="J572" t="s">
        <v>1069</v>
      </c>
      <c r="K572" t="s">
        <v>1070</v>
      </c>
      <c r="L572" t="s">
        <v>897</v>
      </c>
      <c r="M572" t="s">
        <v>801</v>
      </c>
      <c r="N572" t="s">
        <v>797</v>
      </c>
      <c r="O572" t="s">
        <v>797</v>
      </c>
      <c r="P572" t="s">
        <v>3150</v>
      </c>
      <c r="Q572" t="s">
        <v>3151</v>
      </c>
      <c r="R572" t="s">
        <v>3152</v>
      </c>
      <c r="S572" t="s">
        <v>44</v>
      </c>
      <c r="T572" t="s">
        <v>3153</v>
      </c>
      <c r="U572">
        <v>0</v>
      </c>
      <c r="V572" t="s">
        <v>3154</v>
      </c>
      <c r="W572" t="s">
        <v>3155</v>
      </c>
    </row>
    <row r="573" spans="1:23" customFormat="1" ht="16" x14ac:dyDescent="0.2">
      <c r="A573" t="s">
        <v>3147</v>
      </c>
      <c r="B573" t="s">
        <v>3148</v>
      </c>
      <c r="C573" t="s">
        <v>3149</v>
      </c>
      <c r="D573">
        <v>1410</v>
      </c>
      <c r="E573" t="s">
        <v>870</v>
      </c>
      <c r="F573" t="s">
        <v>798</v>
      </c>
      <c r="G573" t="s">
        <v>799</v>
      </c>
      <c r="H573" t="s">
        <v>798</v>
      </c>
      <c r="I573">
        <v>0</v>
      </c>
      <c r="J573" t="s">
        <v>797</v>
      </c>
      <c r="K573" t="s">
        <v>797</v>
      </c>
      <c r="L573" t="s">
        <v>897</v>
      </c>
      <c r="M573" t="s">
        <v>911</v>
      </c>
      <c r="N573" t="s">
        <v>797</v>
      </c>
      <c r="O573" t="s">
        <v>797</v>
      </c>
      <c r="P573" t="s">
        <v>3156</v>
      </c>
      <c r="Q573" t="s">
        <v>3157</v>
      </c>
      <c r="R573" t="s">
        <v>37</v>
      </c>
      <c r="S573" t="s">
        <v>44</v>
      </c>
      <c r="T573" t="s">
        <v>3158</v>
      </c>
      <c r="U573">
        <v>0</v>
      </c>
      <c r="V573" t="s">
        <v>3154</v>
      </c>
      <c r="W573" t="s">
        <v>3155</v>
      </c>
    </row>
    <row r="574" spans="1:23" customFormat="1" ht="16" x14ac:dyDescent="0.2">
      <c r="A574" t="s">
        <v>3159</v>
      </c>
      <c r="B574" t="s">
        <v>3160</v>
      </c>
      <c r="C574" t="s">
        <v>3161</v>
      </c>
      <c r="D574">
        <v>1326</v>
      </c>
      <c r="E574" t="s">
        <v>1092</v>
      </c>
      <c r="F574" t="s">
        <v>799</v>
      </c>
      <c r="G574" t="s">
        <v>798</v>
      </c>
      <c r="H574" t="s">
        <v>798</v>
      </c>
      <c r="I574">
        <v>0</v>
      </c>
      <c r="J574" t="s">
        <v>797</v>
      </c>
      <c r="K574" t="s">
        <v>797</v>
      </c>
      <c r="L574" t="s">
        <v>897</v>
      </c>
      <c r="M574" t="s">
        <v>797</v>
      </c>
      <c r="N574" t="s">
        <v>812</v>
      </c>
      <c r="O574" t="s">
        <v>952</v>
      </c>
      <c r="P574" t="s">
        <v>797</v>
      </c>
      <c r="Q574" t="s">
        <v>797</v>
      </c>
      <c r="R574" t="s">
        <v>37</v>
      </c>
      <c r="S574" t="s">
        <v>44</v>
      </c>
      <c r="T574" t="s">
        <v>3162</v>
      </c>
      <c r="U574">
        <v>0</v>
      </c>
      <c r="V574" t="s">
        <v>3163</v>
      </c>
      <c r="W574" t="s">
        <v>3164</v>
      </c>
    </row>
    <row r="575" spans="1:23" customFormat="1" ht="16" x14ac:dyDescent="0.2">
      <c r="A575" t="s">
        <v>3165</v>
      </c>
      <c r="B575" t="s">
        <v>3166</v>
      </c>
      <c r="C575" t="s">
        <v>3167</v>
      </c>
      <c r="D575">
        <v>1327</v>
      </c>
      <c r="E575" t="s">
        <v>1268</v>
      </c>
      <c r="F575" t="s">
        <v>798</v>
      </c>
      <c r="G575" t="s">
        <v>799</v>
      </c>
      <c r="H575" t="s">
        <v>798</v>
      </c>
      <c r="I575">
        <v>0</v>
      </c>
      <c r="J575" t="s">
        <v>1269</v>
      </c>
      <c r="K575" t="s">
        <v>1221</v>
      </c>
      <c r="L575" t="s">
        <v>857</v>
      </c>
      <c r="M575" t="s">
        <v>801</v>
      </c>
      <c r="N575" t="s">
        <v>931</v>
      </c>
      <c r="O575" t="s">
        <v>965</v>
      </c>
      <c r="P575" t="s">
        <v>3168</v>
      </c>
      <c r="Q575" t="s">
        <v>3169</v>
      </c>
      <c r="R575" t="s">
        <v>3170</v>
      </c>
      <c r="S575" t="s">
        <v>884</v>
      </c>
      <c r="T575" t="s">
        <v>3171</v>
      </c>
      <c r="U575">
        <v>0</v>
      </c>
      <c r="V575" t="s">
        <v>3172</v>
      </c>
      <c r="W575" t="s">
        <v>3173</v>
      </c>
    </row>
    <row r="576" spans="1:23" customFormat="1" ht="16" x14ac:dyDescent="0.2">
      <c r="A576" t="s">
        <v>3174</v>
      </c>
      <c r="B576" t="s">
        <v>3175</v>
      </c>
      <c r="C576" t="s">
        <v>3176</v>
      </c>
      <c r="D576">
        <v>1328</v>
      </c>
      <c r="E576" t="s">
        <v>856</v>
      </c>
      <c r="F576" t="s">
        <v>799</v>
      </c>
      <c r="G576" t="s">
        <v>798</v>
      </c>
      <c r="H576" t="s">
        <v>798</v>
      </c>
      <c r="I576">
        <v>0</v>
      </c>
      <c r="J576" t="s">
        <v>797</v>
      </c>
      <c r="K576" t="s">
        <v>797</v>
      </c>
      <c r="L576" t="s">
        <v>930</v>
      </c>
      <c r="M576" t="s">
        <v>843</v>
      </c>
      <c r="N576" t="s">
        <v>797</v>
      </c>
      <c r="O576" t="s">
        <v>797</v>
      </c>
      <c r="P576" t="s">
        <v>1048</v>
      </c>
      <c r="Q576" t="s">
        <v>1049</v>
      </c>
      <c r="R576" t="s">
        <v>37</v>
      </c>
      <c r="S576" t="s">
        <v>814</v>
      </c>
      <c r="T576" t="s">
        <v>3177</v>
      </c>
      <c r="U576">
        <v>0</v>
      </c>
      <c r="V576" t="s">
        <v>3178</v>
      </c>
      <c r="W576" t="s">
        <v>3179</v>
      </c>
    </row>
    <row r="577" spans="1:23" customFormat="1" ht="16" x14ac:dyDescent="0.2">
      <c r="A577" t="s">
        <v>3174</v>
      </c>
      <c r="B577" t="s">
        <v>3175</v>
      </c>
      <c r="C577" t="s">
        <v>3176</v>
      </c>
      <c r="D577">
        <v>1328</v>
      </c>
      <c r="E577" t="s">
        <v>904</v>
      </c>
      <c r="F577" t="s">
        <v>799</v>
      </c>
      <c r="G577" t="s">
        <v>798</v>
      </c>
      <c r="H577" t="s">
        <v>798</v>
      </c>
      <c r="I577">
        <v>0</v>
      </c>
      <c r="J577" t="s">
        <v>797</v>
      </c>
      <c r="K577" t="s">
        <v>797</v>
      </c>
      <c r="L577" t="s">
        <v>930</v>
      </c>
      <c r="M577" t="s">
        <v>843</v>
      </c>
      <c r="N577" t="s">
        <v>797</v>
      </c>
      <c r="O577" t="s">
        <v>797</v>
      </c>
      <c r="P577" t="s">
        <v>1048</v>
      </c>
      <c r="Q577" t="s">
        <v>1049</v>
      </c>
      <c r="R577" t="s">
        <v>37</v>
      </c>
      <c r="S577" t="s">
        <v>814</v>
      </c>
      <c r="T577" t="s">
        <v>3180</v>
      </c>
      <c r="U577">
        <v>0</v>
      </c>
      <c r="V577" t="s">
        <v>3178</v>
      </c>
      <c r="W577" t="s">
        <v>3179</v>
      </c>
    </row>
    <row r="578" spans="1:23" customFormat="1" ht="16" x14ac:dyDescent="0.2">
      <c r="A578" t="s">
        <v>3181</v>
      </c>
      <c r="B578" t="s">
        <v>3182</v>
      </c>
      <c r="C578" t="s">
        <v>3183</v>
      </c>
      <c r="D578">
        <v>1411</v>
      </c>
      <c r="E578" t="s">
        <v>866</v>
      </c>
      <c r="F578" t="s">
        <v>799</v>
      </c>
      <c r="G578" t="s">
        <v>798</v>
      </c>
      <c r="H578" t="s">
        <v>798</v>
      </c>
      <c r="I578">
        <v>0</v>
      </c>
      <c r="J578" t="s">
        <v>797</v>
      </c>
      <c r="K578" t="s">
        <v>797</v>
      </c>
      <c r="L578" t="s">
        <v>897</v>
      </c>
      <c r="M578" t="s">
        <v>843</v>
      </c>
      <c r="N578" t="s">
        <v>797</v>
      </c>
      <c r="O578" t="s">
        <v>797</v>
      </c>
      <c r="P578" t="s">
        <v>871</v>
      </c>
      <c r="Q578" t="s">
        <v>872</v>
      </c>
      <c r="R578" t="s">
        <v>37</v>
      </c>
      <c r="S578" t="s">
        <v>814</v>
      </c>
      <c r="T578" t="s">
        <v>3184</v>
      </c>
      <c r="U578">
        <v>0</v>
      </c>
      <c r="V578" t="s">
        <v>3185</v>
      </c>
      <c r="W578" t="s">
        <v>3186</v>
      </c>
    </row>
    <row r="579" spans="1:23" customFormat="1" ht="16" x14ac:dyDescent="0.2">
      <c r="A579" t="s">
        <v>3181</v>
      </c>
      <c r="B579" t="s">
        <v>3182</v>
      </c>
      <c r="C579" t="s">
        <v>3183</v>
      </c>
      <c r="D579">
        <v>1411</v>
      </c>
      <c r="E579" t="s">
        <v>861</v>
      </c>
      <c r="F579" t="s">
        <v>799</v>
      </c>
      <c r="G579" t="s">
        <v>798</v>
      </c>
      <c r="H579" t="s">
        <v>798</v>
      </c>
      <c r="I579">
        <v>0</v>
      </c>
      <c r="J579" t="s">
        <v>797</v>
      </c>
      <c r="K579" t="s">
        <v>797</v>
      </c>
      <c r="L579" t="s">
        <v>897</v>
      </c>
      <c r="M579" t="s">
        <v>843</v>
      </c>
      <c r="N579" t="s">
        <v>797</v>
      </c>
      <c r="O579" t="s">
        <v>797</v>
      </c>
      <c r="P579" t="s">
        <v>871</v>
      </c>
      <c r="Q579" t="s">
        <v>872</v>
      </c>
      <c r="R579" t="s">
        <v>37</v>
      </c>
      <c r="S579" t="s">
        <v>814</v>
      </c>
      <c r="T579" t="s">
        <v>3187</v>
      </c>
      <c r="U579">
        <v>0</v>
      </c>
      <c r="V579" t="s">
        <v>3185</v>
      </c>
      <c r="W579" t="s">
        <v>3186</v>
      </c>
    </row>
    <row r="580" spans="1:23" customFormat="1" ht="16" x14ac:dyDescent="0.2">
      <c r="A580" t="s">
        <v>3181</v>
      </c>
      <c r="B580" t="s">
        <v>3182</v>
      </c>
      <c r="C580" t="s">
        <v>3183</v>
      </c>
      <c r="D580">
        <v>1411</v>
      </c>
      <c r="E580" t="s">
        <v>870</v>
      </c>
      <c r="F580" t="s">
        <v>799</v>
      </c>
      <c r="G580" t="s">
        <v>798</v>
      </c>
      <c r="H580" t="s">
        <v>798</v>
      </c>
      <c r="I580">
        <v>0</v>
      </c>
      <c r="J580" t="s">
        <v>797</v>
      </c>
      <c r="K580" t="s">
        <v>797</v>
      </c>
      <c r="L580" t="s">
        <v>897</v>
      </c>
      <c r="M580" t="s">
        <v>843</v>
      </c>
      <c r="N580" t="s">
        <v>797</v>
      </c>
      <c r="O580" t="s">
        <v>797</v>
      </c>
      <c r="P580" t="s">
        <v>871</v>
      </c>
      <c r="Q580" t="s">
        <v>872</v>
      </c>
      <c r="R580" t="s">
        <v>37</v>
      </c>
      <c r="S580" t="s">
        <v>814</v>
      </c>
      <c r="T580" t="s">
        <v>3188</v>
      </c>
      <c r="U580">
        <v>0</v>
      </c>
      <c r="V580" t="s">
        <v>3185</v>
      </c>
      <c r="W580" t="s">
        <v>3186</v>
      </c>
    </row>
    <row r="581" spans="1:23" customFormat="1" ht="16" x14ac:dyDescent="0.2">
      <c r="A581" t="s">
        <v>3189</v>
      </c>
      <c r="B581" t="s">
        <v>3190</v>
      </c>
      <c r="C581" t="s">
        <v>3191</v>
      </c>
      <c r="D581">
        <v>44</v>
      </c>
      <c r="E581" t="s">
        <v>821</v>
      </c>
      <c r="F581" t="s">
        <v>799</v>
      </c>
      <c r="G581" t="s">
        <v>798</v>
      </c>
      <c r="H581" t="s">
        <v>798</v>
      </c>
      <c r="I581">
        <v>0</v>
      </c>
      <c r="J581" t="s">
        <v>2932</v>
      </c>
      <c r="K581" t="s">
        <v>3140</v>
      </c>
      <c r="L581" t="s">
        <v>948</v>
      </c>
      <c r="M581" t="s">
        <v>801</v>
      </c>
      <c r="N581" t="s">
        <v>797</v>
      </c>
      <c r="O581" t="s">
        <v>797</v>
      </c>
      <c r="P581" t="s">
        <v>3192</v>
      </c>
      <c r="Q581" t="s">
        <v>3193</v>
      </c>
      <c r="R581" t="s">
        <v>3194</v>
      </c>
      <c r="S581" t="s">
        <v>44</v>
      </c>
      <c r="T581" t="s">
        <v>3195</v>
      </c>
      <c r="U581">
        <v>0</v>
      </c>
      <c r="V581" t="s">
        <v>3196</v>
      </c>
      <c r="W581" t="s">
        <v>3197</v>
      </c>
    </row>
    <row r="582" spans="1:23" customFormat="1" ht="16" x14ac:dyDescent="0.2">
      <c r="A582" t="s">
        <v>3198</v>
      </c>
      <c r="B582" t="s">
        <v>3199</v>
      </c>
      <c r="C582" t="s">
        <v>3200</v>
      </c>
      <c r="D582">
        <v>1329</v>
      </c>
      <c r="E582" t="s">
        <v>861</v>
      </c>
      <c r="F582" t="s">
        <v>799</v>
      </c>
      <c r="G582" t="s">
        <v>798</v>
      </c>
      <c r="H582" t="s">
        <v>798</v>
      </c>
      <c r="I582">
        <v>0</v>
      </c>
      <c r="J582" t="s">
        <v>797</v>
      </c>
      <c r="K582" t="s">
        <v>797</v>
      </c>
      <c r="L582" t="s">
        <v>824</v>
      </c>
      <c r="M582" t="s">
        <v>911</v>
      </c>
      <c r="N582" t="s">
        <v>797</v>
      </c>
      <c r="O582" t="s">
        <v>797</v>
      </c>
      <c r="P582" t="s">
        <v>3201</v>
      </c>
      <c r="Q582" t="s">
        <v>3202</v>
      </c>
      <c r="R582" t="s">
        <v>37</v>
      </c>
      <c r="S582" t="s">
        <v>44</v>
      </c>
      <c r="T582" t="s">
        <v>3203</v>
      </c>
      <c r="U582">
        <v>0</v>
      </c>
      <c r="V582" t="s">
        <v>3204</v>
      </c>
      <c r="W582" t="s">
        <v>3205</v>
      </c>
    </row>
    <row r="583" spans="1:23" customFormat="1" ht="16" x14ac:dyDescent="0.2">
      <c r="A583" t="s">
        <v>3206</v>
      </c>
      <c r="B583" t="s">
        <v>37</v>
      </c>
      <c r="C583" t="s">
        <v>2671</v>
      </c>
      <c r="D583">
        <v>45</v>
      </c>
      <c r="E583" t="s">
        <v>810</v>
      </c>
      <c r="F583" t="s">
        <v>798</v>
      </c>
      <c r="G583" t="s">
        <v>799</v>
      </c>
      <c r="H583" t="s">
        <v>798</v>
      </c>
      <c r="I583">
        <v>0</v>
      </c>
      <c r="J583" t="s">
        <v>3207</v>
      </c>
      <c r="K583" t="s">
        <v>3208</v>
      </c>
      <c r="L583" t="s">
        <v>1025</v>
      </c>
      <c r="M583" t="s">
        <v>801</v>
      </c>
      <c r="N583" t="s">
        <v>931</v>
      </c>
      <c r="O583" t="s">
        <v>813</v>
      </c>
      <c r="P583" t="s">
        <v>3209</v>
      </c>
      <c r="Q583" t="s">
        <v>3210</v>
      </c>
      <c r="R583" t="s">
        <v>3211</v>
      </c>
      <c r="S583" t="s">
        <v>814</v>
      </c>
      <c r="T583" t="s">
        <v>3212</v>
      </c>
      <c r="U583">
        <v>2</v>
      </c>
      <c r="V583" t="s">
        <v>3213</v>
      </c>
      <c r="W583" t="s">
        <v>3214</v>
      </c>
    </row>
    <row r="584" spans="1:23" customFormat="1" ht="16" x14ac:dyDescent="0.2">
      <c r="A584" t="s">
        <v>3206</v>
      </c>
      <c r="B584" t="s">
        <v>37</v>
      </c>
      <c r="C584" t="s">
        <v>2671</v>
      </c>
      <c r="D584">
        <v>45</v>
      </c>
      <c r="E584" t="s">
        <v>821</v>
      </c>
      <c r="F584" t="s">
        <v>798</v>
      </c>
      <c r="G584" t="s">
        <v>799</v>
      </c>
      <c r="H584" t="s">
        <v>798</v>
      </c>
      <c r="I584">
        <v>0</v>
      </c>
      <c r="J584" t="s">
        <v>797</v>
      </c>
      <c r="K584" t="s">
        <v>797</v>
      </c>
      <c r="L584" t="s">
        <v>835</v>
      </c>
      <c r="M584" t="s">
        <v>843</v>
      </c>
      <c r="N584" t="s">
        <v>797</v>
      </c>
      <c r="O584" t="s">
        <v>797</v>
      </c>
      <c r="P584" t="s">
        <v>3215</v>
      </c>
      <c r="Q584" t="s">
        <v>3216</v>
      </c>
      <c r="R584" t="s">
        <v>37</v>
      </c>
      <c r="S584" t="s">
        <v>44</v>
      </c>
      <c r="T584" t="s">
        <v>3217</v>
      </c>
      <c r="U584">
        <v>0</v>
      </c>
      <c r="V584" t="s">
        <v>3213</v>
      </c>
      <c r="W584" t="s">
        <v>3214</v>
      </c>
    </row>
    <row r="585" spans="1:23" customFormat="1" ht="16" x14ac:dyDescent="0.2">
      <c r="A585" t="s">
        <v>3218</v>
      </c>
      <c r="B585" t="s">
        <v>1124</v>
      </c>
      <c r="C585" t="s">
        <v>1125</v>
      </c>
      <c r="D585">
        <v>1683</v>
      </c>
      <c r="E585" t="s">
        <v>821</v>
      </c>
      <c r="F585" t="s">
        <v>799</v>
      </c>
      <c r="G585" t="s">
        <v>798</v>
      </c>
      <c r="H585" t="s">
        <v>798</v>
      </c>
      <c r="I585">
        <v>0</v>
      </c>
      <c r="J585" t="s">
        <v>797</v>
      </c>
      <c r="K585" t="s">
        <v>797</v>
      </c>
      <c r="L585" t="s">
        <v>37</v>
      </c>
      <c r="M585" t="s">
        <v>843</v>
      </c>
      <c r="N585" t="s">
        <v>797</v>
      </c>
      <c r="O585" t="s">
        <v>797</v>
      </c>
      <c r="P585" t="s">
        <v>1313</v>
      </c>
      <c r="Q585" t="s">
        <v>1314</v>
      </c>
      <c r="R585" t="s">
        <v>37</v>
      </c>
      <c r="S585" t="s">
        <v>814</v>
      </c>
      <c r="T585" t="s">
        <v>3219</v>
      </c>
      <c r="U585">
        <v>0</v>
      </c>
      <c r="V585" t="s">
        <v>1127</v>
      </c>
      <c r="W585" t="s">
        <v>1128</v>
      </c>
    </row>
    <row r="586" spans="1:23" customFormat="1" ht="16" x14ac:dyDescent="0.2">
      <c r="A586" t="s">
        <v>3220</v>
      </c>
      <c r="B586" t="s">
        <v>37</v>
      </c>
      <c r="C586" t="s">
        <v>37</v>
      </c>
      <c r="D586">
        <v>1482</v>
      </c>
      <c r="E586" t="s">
        <v>1436</v>
      </c>
      <c r="F586" t="s">
        <v>798</v>
      </c>
      <c r="G586" t="s">
        <v>799</v>
      </c>
      <c r="H586" t="s">
        <v>798</v>
      </c>
      <c r="I586">
        <v>0</v>
      </c>
      <c r="J586" t="s">
        <v>797</v>
      </c>
      <c r="K586" t="s">
        <v>797</v>
      </c>
      <c r="L586" t="s">
        <v>948</v>
      </c>
      <c r="M586" t="s">
        <v>797</v>
      </c>
      <c r="N586" t="s">
        <v>812</v>
      </c>
      <c r="O586" t="s">
        <v>813</v>
      </c>
      <c r="P586" t="s">
        <v>797</v>
      </c>
      <c r="Q586" t="s">
        <v>797</v>
      </c>
      <c r="R586" t="s">
        <v>37</v>
      </c>
      <c r="S586" t="s">
        <v>814</v>
      </c>
      <c r="T586" t="s">
        <v>3221</v>
      </c>
      <c r="U586">
        <v>0</v>
      </c>
      <c r="V586" t="s">
        <v>3222</v>
      </c>
      <c r="W586" t="s">
        <v>3223</v>
      </c>
    </row>
    <row r="587" spans="1:23" customFormat="1" ht="16" x14ac:dyDescent="0.2">
      <c r="A587" t="s">
        <v>3220</v>
      </c>
      <c r="B587" t="s">
        <v>37</v>
      </c>
      <c r="C587" t="s">
        <v>37</v>
      </c>
      <c r="D587">
        <v>1482</v>
      </c>
      <c r="E587" t="s">
        <v>904</v>
      </c>
      <c r="F587" t="s">
        <v>798</v>
      </c>
      <c r="G587" t="s">
        <v>799</v>
      </c>
      <c r="H587" t="s">
        <v>798</v>
      </c>
      <c r="I587">
        <v>0</v>
      </c>
      <c r="J587" t="s">
        <v>797</v>
      </c>
      <c r="K587" t="s">
        <v>797</v>
      </c>
      <c r="L587" t="s">
        <v>824</v>
      </c>
      <c r="M587" t="s">
        <v>797</v>
      </c>
      <c r="N587" t="s">
        <v>812</v>
      </c>
      <c r="O587" t="s">
        <v>813</v>
      </c>
      <c r="P587" t="s">
        <v>797</v>
      </c>
      <c r="Q587" t="s">
        <v>797</v>
      </c>
      <c r="R587" t="s">
        <v>37</v>
      </c>
      <c r="S587" t="s">
        <v>814</v>
      </c>
      <c r="T587" t="s">
        <v>3224</v>
      </c>
      <c r="U587">
        <v>0</v>
      </c>
      <c r="V587" t="s">
        <v>3222</v>
      </c>
      <c r="W587" t="s">
        <v>3223</v>
      </c>
    </row>
    <row r="588" spans="1:23" customFormat="1" ht="16" x14ac:dyDescent="0.2">
      <c r="A588" t="s">
        <v>3225</v>
      </c>
      <c r="B588" t="s">
        <v>37</v>
      </c>
      <c r="C588" t="s">
        <v>37</v>
      </c>
      <c r="D588">
        <v>1483</v>
      </c>
      <c r="E588" t="s">
        <v>866</v>
      </c>
      <c r="F588" t="s">
        <v>798</v>
      </c>
      <c r="G588" t="s">
        <v>799</v>
      </c>
      <c r="H588" t="s">
        <v>798</v>
      </c>
      <c r="I588">
        <v>0</v>
      </c>
      <c r="J588" t="s">
        <v>797</v>
      </c>
      <c r="K588" t="s">
        <v>797</v>
      </c>
      <c r="L588" t="s">
        <v>1892</v>
      </c>
      <c r="M588" t="s">
        <v>797</v>
      </c>
      <c r="N588" t="s">
        <v>812</v>
      </c>
      <c r="O588" t="s">
        <v>813</v>
      </c>
      <c r="P588" t="s">
        <v>797</v>
      </c>
      <c r="Q588" t="s">
        <v>797</v>
      </c>
      <c r="R588" t="s">
        <v>37</v>
      </c>
      <c r="S588" t="s">
        <v>814</v>
      </c>
      <c r="T588" t="s">
        <v>3226</v>
      </c>
      <c r="U588">
        <v>0</v>
      </c>
      <c r="V588" t="s">
        <v>3227</v>
      </c>
      <c r="W588" t="s">
        <v>3228</v>
      </c>
    </row>
    <row r="589" spans="1:23" customFormat="1" ht="16" x14ac:dyDescent="0.2">
      <c r="A589" t="s">
        <v>3225</v>
      </c>
      <c r="B589" t="s">
        <v>37</v>
      </c>
      <c r="C589" t="s">
        <v>37</v>
      </c>
      <c r="D589">
        <v>1483</v>
      </c>
      <c r="E589" t="s">
        <v>904</v>
      </c>
      <c r="F589" t="s">
        <v>798</v>
      </c>
      <c r="G589" t="s">
        <v>799</v>
      </c>
      <c r="H589" t="s">
        <v>798</v>
      </c>
      <c r="I589">
        <v>0</v>
      </c>
      <c r="J589" t="s">
        <v>797</v>
      </c>
      <c r="K589" t="s">
        <v>797</v>
      </c>
      <c r="L589" t="s">
        <v>1892</v>
      </c>
      <c r="M589" t="s">
        <v>797</v>
      </c>
      <c r="N589" t="s">
        <v>812</v>
      </c>
      <c r="O589" t="s">
        <v>813</v>
      </c>
      <c r="P589" t="s">
        <v>797</v>
      </c>
      <c r="Q589" t="s">
        <v>797</v>
      </c>
      <c r="R589" t="s">
        <v>37</v>
      </c>
      <c r="S589" t="s">
        <v>814</v>
      </c>
      <c r="T589" t="s">
        <v>3229</v>
      </c>
      <c r="U589">
        <v>0</v>
      </c>
      <c r="V589" t="s">
        <v>3227</v>
      </c>
      <c r="W589" t="s">
        <v>3228</v>
      </c>
    </row>
    <row r="590" spans="1:23" customFormat="1" ht="16" x14ac:dyDescent="0.2">
      <c r="A590" t="s">
        <v>3225</v>
      </c>
      <c r="B590" t="s">
        <v>37</v>
      </c>
      <c r="C590" t="s">
        <v>37</v>
      </c>
      <c r="D590">
        <v>1483</v>
      </c>
      <c r="E590" t="s">
        <v>861</v>
      </c>
      <c r="F590" t="s">
        <v>798</v>
      </c>
      <c r="G590" t="s">
        <v>799</v>
      </c>
      <c r="H590" t="s">
        <v>798</v>
      </c>
      <c r="I590">
        <v>0</v>
      </c>
      <c r="J590" t="s">
        <v>797</v>
      </c>
      <c r="K590" t="s">
        <v>797</v>
      </c>
      <c r="L590" t="s">
        <v>1892</v>
      </c>
      <c r="M590" t="s">
        <v>797</v>
      </c>
      <c r="N590" t="s">
        <v>812</v>
      </c>
      <c r="O590" t="s">
        <v>813</v>
      </c>
      <c r="P590" t="s">
        <v>797</v>
      </c>
      <c r="Q590" t="s">
        <v>797</v>
      </c>
      <c r="R590" t="s">
        <v>37</v>
      </c>
      <c r="S590" t="s">
        <v>814</v>
      </c>
      <c r="T590" t="s">
        <v>3230</v>
      </c>
      <c r="U590">
        <v>0</v>
      </c>
      <c r="V590" t="s">
        <v>3227</v>
      </c>
      <c r="W590" t="s">
        <v>3228</v>
      </c>
    </row>
    <row r="591" spans="1:23" customFormat="1" ht="16" x14ac:dyDescent="0.2">
      <c r="A591" t="s">
        <v>3231</v>
      </c>
      <c r="B591" t="s">
        <v>37</v>
      </c>
      <c r="C591" t="s">
        <v>37</v>
      </c>
      <c r="D591">
        <v>1583</v>
      </c>
      <c r="E591" t="s">
        <v>904</v>
      </c>
      <c r="F591" t="s">
        <v>798</v>
      </c>
      <c r="G591" t="s">
        <v>799</v>
      </c>
      <c r="H591" t="s">
        <v>798</v>
      </c>
      <c r="I591">
        <v>0</v>
      </c>
      <c r="J591" t="s">
        <v>797</v>
      </c>
      <c r="K591" t="s">
        <v>797</v>
      </c>
      <c r="L591" t="s">
        <v>842</v>
      </c>
      <c r="M591" t="s">
        <v>797</v>
      </c>
      <c r="N591" t="s">
        <v>812</v>
      </c>
      <c r="O591" t="s">
        <v>813</v>
      </c>
      <c r="P591" t="s">
        <v>797</v>
      </c>
      <c r="Q591" t="s">
        <v>797</v>
      </c>
      <c r="R591" t="s">
        <v>37</v>
      </c>
      <c r="S591" t="s">
        <v>814</v>
      </c>
      <c r="T591" t="s">
        <v>3232</v>
      </c>
      <c r="U591">
        <v>0</v>
      </c>
      <c r="V591" t="s">
        <v>3233</v>
      </c>
      <c r="W591" t="s">
        <v>3234</v>
      </c>
    </row>
    <row r="592" spans="1:23" customFormat="1" ht="16" x14ac:dyDescent="0.2">
      <c r="A592" t="s">
        <v>3231</v>
      </c>
      <c r="B592" t="s">
        <v>37</v>
      </c>
      <c r="C592" t="s">
        <v>37</v>
      </c>
      <c r="D592">
        <v>1583</v>
      </c>
      <c r="E592" t="s">
        <v>861</v>
      </c>
      <c r="F592" t="s">
        <v>798</v>
      </c>
      <c r="G592" t="s">
        <v>799</v>
      </c>
      <c r="H592" t="s">
        <v>798</v>
      </c>
      <c r="I592">
        <v>0</v>
      </c>
      <c r="J592" t="s">
        <v>797</v>
      </c>
      <c r="K592" t="s">
        <v>797</v>
      </c>
      <c r="L592" t="s">
        <v>842</v>
      </c>
      <c r="M592" t="s">
        <v>797</v>
      </c>
      <c r="N592" t="s">
        <v>812</v>
      </c>
      <c r="O592" t="s">
        <v>813</v>
      </c>
      <c r="P592" t="s">
        <v>797</v>
      </c>
      <c r="Q592" t="s">
        <v>797</v>
      </c>
      <c r="R592" t="s">
        <v>37</v>
      </c>
      <c r="S592" t="s">
        <v>814</v>
      </c>
      <c r="T592" t="s">
        <v>3235</v>
      </c>
      <c r="U592">
        <v>0</v>
      </c>
      <c r="V592" t="s">
        <v>3233</v>
      </c>
      <c r="W592" t="s">
        <v>3234</v>
      </c>
    </row>
    <row r="593" spans="1:23" customFormat="1" ht="16" x14ac:dyDescent="0.2">
      <c r="A593" t="s">
        <v>3236</v>
      </c>
      <c r="B593" t="s">
        <v>37</v>
      </c>
      <c r="C593" t="s">
        <v>37</v>
      </c>
      <c r="D593">
        <v>2251</v>
      </c>
      <c r="E593" t="s">
        <v>904</v>
      </c>
      <c r="F593" t="s">
        <v>799</v>
      </c>
      <c r="G593" t="s">
        <v>798</v>
      </c>
      <c r="H593" t="s">
        <v>798</v>
      </c>
      <c r="I593">
        <v>0</v>
      </c>
      <c r="J593" t="s">
        <v>797</v>
      </c>
      <c r="K593" t="s">
        <v>797</v>
      </c>
      <c r="L593" t="s">
        <v>37</v>
      </c>
      <c r="M593" t="s">
        <v>843</v>
      </c>
      <c r="N593" t="s">
        <v>797</v>
      </c>
      <c r="O593" t="s">
        <v>797</v>
      </c>
      <c r="P593" t="s">
        <v>1313</v>
      </c>
      <c r="Q593" t="s">
        <v>1314</v>
      </c>
      <c r="R593" t="s">
        <v>37</v>
      </c>
      <c r="S593" t="s">
        <v>814</v>
      </c>
      <c r="T593" t="s">
        <v>3237</v>
      </c>
      <c r="U593">
        <v>0</v>
      </c>
      <c r="V593" t="s">
        <v>3238</v>
      </c>
      <c r="W593" t="s">
        <v>3239</v>
      </c>
    </row>
    <row r="594" spans="1:23" customFormat="1" ht="16" x14ac:dyDescent="0.2">
      <c r="A594" t="s">
        <v>3236</v>
      </c>
      <c r="B594" t="s">
        <v>37</v>
      </c>
      <c r="C594" t="s">
        <v>37</v>
      </c>
      <c r="D594">
        <v>2251</v>
      </c>
      <c r="E594" t="s">
        <v>861</v>
      </c>
      <c r="F594" t="s">
        <v>799</v>
      </c>
      <c r="G594" t="s">
        <v>798</v>
      </c>
      <c r="H594" t="s">
        <v>798</v>
      </c>
      <c r="I594">
        <v>0</v>
      </c>
      <c r="J594" t="s">
        <v>797</v>
      </c>
      <c r="K594" t="s">
        <v>797</v>
      </c>
      <c r="L594" t="s">
        <v>37</v>
      </c>
      <c r="M594" t="s">
        <v>843</v>
      </c>
      <c r="N594" t="s">
        <v>797</v>
      </c>
      <c r="O594" t="s">
        <v>797</v>
      </c>
      <c r="P594" t="s">
        <v>1313</v>
      </c>
      <c r="Q594" t="s">
        <v>1314</v>
      </c>
      <c r="R594" t="s">
        <v>37</v>
      </c>
      <c r="S594" t="s">
        <v>814</v>
      </c>
      <c r="T594" t="s">
        <v>3240</v>
      </c>
      <c r="U594">
        <v>0</v>
      </c>
      <c r="V594" t="s">
        <v>3238</v>
      </c>
      <c r="W594" t="s">
        <v>3239</v>
      </c>
    </row>
    <row r="595" spans="1:23" customFormat="1" ht="16" x14ac:dyDescent="0.2">
      <c r="A595" t="s">
        <v>3241</v>
      </c>
      <c r="B595" t="s">
        <v>37</v>
      </c>
      <c r="C595" t="s">
        <v>37</v>
      </c>
      <c r="D595">
        <v>1663</v>
      </c>
      <c r="E595" t="s">
        <v>1436</v>
      </c>
      <c r="F595" t="s">
        <v>798</v>
      </c>
      <c r="G595" t="s">
        <v>799</v>
      </c>
      <c r="H595" t="s">
        <v>798</v>
      </c>
      <c r="I595">
        <v>0</v>
      </c>
      <c r="J595" t="s">
        <v>797</v>
      </c>
      <c r="K595" t="s">
        <v>797</v>
      </c>
      <c r="L595" t="s">
        <v>948</v>
      </c>
      <c r="M595" t="s">
        <v>797</v>
      </c>
      <c r="N595" t="s">
        <v>812</v>
      </c>
      <c r="O595" t="s">
        <v>813</v>
      </c>
      <c r="P595" t="s">
        <v>797</v>
      </c>
      <c r="Q595" t="s">
        <v>797</v>
      </c>
      <c r="R595" t="s">
        <v>37</v>
      </c>
      <c r="S595" t="s">
        <v>814</v>
      </c>
      <c r="T595" t="s">
        <v>3242</v>
      </c>
      <c r="U595">
        <v>0</v>
      </c>
      <c r="V595" t="s">
        <v>3243</v>
      </c>
      <c r="W595" t="s">
        <v>3244</v>
      </c>
    </row>
    <row r="596" spans="1:23" customFormat="1" ht="16" x14ac:dyDescent="0.2">
      <c r="A596" t="s">
        <v>3245</v>
      </c>
      <c r="B596" t="s">
        <v>37</v>
      </c>
      <c r="C596" t="s">
        <v>37</v>
      </c>
      <c r="D596">
        <v>1242</v>
      </c>
      <c r="E596" t="s">
        <v>904</v>
      </c>
      <c r="F596" t="s">
        <v>799</v>
      </c>
      <c r="G596" t="s">
        <v>798</v>
      </c>
      <c r="H596" t="s">
        <v>798</v>
      </c>
      <c r="I596">
        <v>0</v>
      </c>
      <c r="J596" t="s">
        <v>797</v>
      </c>
      <c r="K596" t="s">
        <v>797</v>
      </c>
      <c r="L596" t="s">
        <v>824</v>
      </c>
      <c r="M596" t="s">
        <v>797</v>
      </c>
      <c r="N596" t="s">
        <v>812</v>
      </c>
      <c r="O596" t="s">
        <v>813</v>
      </c>
      <c r="P596" t="s">
        <v>797</v>
      </c>
      <c r="Q596" t="s">
        <v>797</v>
      </c>
      <c r="R596" t="s">
        <v>37</v>
      </c>
      <c r="S596" t="s">
        <v>814</v>
      </c>
      <c r="T596" t="s">
        <v>3246</v>
      </c>
      <c r="U596">
        <v>0</v>
      </c>
      <c r="V596" t="s">
        <v>3247</v>
      </c>
      <c r="W596" t="s">
        <v>3248</v>
      </c>
    </row>
    <row r="597" spans="1:23" customFormat="1" ht="16" x14ac:dyDescent="0.2">
      <c r="A597" t="s">
        <v>3245</v>
      </c>
      <c r="B597" t="s">
        <v>37</v>
      </c>
      <c r="C597" t="s">
        <v>37</v>
      </c>
      <c r="D597">
        <v>1242</v>
      </c>
      <c r="E597" t="s">
        <v>861</v>
      </c>
      <c r="F597" t="s">
        <v>799</v>
      </c>
      <c r="G597" t="s">
        <v>798</v>
      </c>
      <c r="H597" t="s">
        <v>798</v>
      </c>
      <c r="I597">
        <v>0</v>
      </c>
      <c r="J597" t="s">
        <v>797</v>
      </c>
      <c r="K597" t="s">
        <v>797</v>
      </c>
      <c r="L597" t="s">
        <v>824</v>
      </c>
      <c r="M597" t="s">
        <v>797</v>
      </c>
      <c r="N597" t="s">
        <v>812</v>
      </c>
      <c r="O597" t="s">
        <v>813</v>
      </c>
      <c r="P597" t="s">
        <v>797</v>
      </c>
      <c r="Q597" t="s">
        <v>797</v>
      </c>
      <c r="R597" t="s">
        <v>37</v>
      </c>
      <c r="S597" t="s">
        <v>814</v>
      </c>
      <c r="T597" t="s">
        <v>3249</v>
      </c>
      <c r="U597">
        <v>0</v>
      </c>
      <c r="V597" t="s">
        <v>3247</v>
      </c>
      <c r="W597" t="s">
        <v>3248</v>
      </c>
    </row>
    <row r="598" spans="1:23" customFormat="1" ht="16" x14ac:dyDescent="0.2">
      <c r="A598" t="s">
        <v>3250</v>
      </c>
      <c r="B598" t="s">
        <v>37</v>
      </c>
      <c r="C598" t="s">
        <v>37</v>
      </c>
      <c r="D598">
        <v>1884</v>
      </c>
      <c r="E598" t="s">
        <v>1436</v>
      </c>
      <c r="F598" t="s">
        <v>798</v>
      </c>
      <c r="G598" t="s">
        <v>799</v>
      </c>
      <c r="H598" t="s">
        <v>798</v>
      </c>
      <c r="I598">
        <v>0</v>
      </c>
      <c r="J598" t="s">
        <v>797</v>
      </c>
      <c r="K598" t="s">
        <v>797</v>
      </c>
      <c r="L598" t="s">
        <v>824</v>
      </c>
      <c r="M598" t="s">
        <v>797</v>
      </c>
      <c r="N598" t="s">
        <v>812</v>
      </c>
      <c r="O598" t="s">
        <v>813</v>
      </c>
      <c r="P598" t="s">
        <v>797</v>
      </c>
      <c r="Q598" t="s">
        <v>797</v>
      </c>
      <c r="R598" t="s">
        <v>37</v>
      </c>
      <c r="S598" t="s">
        <v>814</v>
      </c>
      <c r="T598" t="s">
        <v>3251</v>
      </c>
      <c r="U598">
        <v>0</v>
      </c>
      <c r="V598" t="s">
        <v>3252</v>
      </c>
      <c r="W598" t="s">
        <v>3253</v>
      </c>
    </row>
    <row r="599" spans="1:23" customFormat="1" ht="16" x14ac:dyDescent="0.2">
      <c r="A599" t="s">
        <v>3254</v>
      </c>
      <c r="B599" t="s">
        <v>3255</v>
      </c>
      <c r="C599" t="s">
        <v>3256</v>
      </c>
      <c r="D599">
        <v>1331</v>
      </c>
      <c r="E599" t="s">
        <v>144</v>
      </c>
      <c r="F599" t="s">
        <v>799</v>
      </c>
      <c r="G599" t="s">
        <v>798</v>
      </c>
      <c r="H599" t="s">
        <v>798</v>
      </c>
      <c r="I599">
        <v>0</v>
      </c>
      <c r="J599" t="s">
        <v>797</v>
      </c>
      <c r="K599" t="s">
        <v>797</v>
      </c>
      <c r="L599" t="s">
        <v>1093</v>
      </c>
      <c r="M599" t="s">
        <v>797</v>
      </c>
      <c r="N599" t="s">
        <v>812</v>
      </c>
      <c r="O599" t="s">
        <v>813</v>
      </c>
      <c r="P599" t="s">
        <v>797</v>
      </c>
      <c r="Q599" t="s">
        <v>797</v>
      </c>
      <c r="R599" t="s">
        <v>37</v>
      </c>
      <c r="S599" t="s">
        <v>814</v>
      </c>
      <c r="T599" t="s">
        <v>3257</v>
      </c>
      <c r="U599">
        <v>0</v>
      </c>
      <c r="V599" t="s">
        <v>3258</v>
      </c>
      <c r="W599" t="s">
        <v>3259</v>
      </c>
    </row>
    <row r="600" spans="1:23" customFormat="1" ht="16" x14ac:dyDescent="0.2">
      <c r="A600" t="s">
        <v>3260</v>
      </c>
      <c r="B600" t="s">
        <v>3261</v>
      </c>
      <c r="C600" t="s">
        <v>3262</v>
      </c>
      <c r="D600">
        <v>23</v>
      </c>
      <c r="E600" t="s">
        <v>821</v>
      </c>
      <c r="F600" t="s">
        <v>799</v>
      </c>
      <c r="G600" t="s">
        <v>798</v>
      </c>
      <c r="H600" t="s">
        <v>798</v>
      </c>
      <c r="I600">
        <v>0</v>
      </c>
      <c r="J600" t="s">
        <v>3263</v>
      </c>
      <c r="K600" t="s">
        <v>1597</v>
      </c>
      <c r="L600" t="s">
        <v>824</v>
      </c>
      <c r="M600" t="s">
        <v>801</v>
      </c>
      <c r="N600" t="s">
        <v>931</v>
      </c>
      <c r="O600" t="s">
        <v>813</v>
      </c>
      <c r="P600" t="s">
        <v>3264</v>
      </c>
      <c r="Q600" t="s">
        <v>3265</v>
      </c>
      <c r="R600" t="s">
        <v>3266</v>
      </c>
      <c r="S600" t="s">
        <v>44</v>
      </c>
      <c r="T600" t="s">
        <v>3267</v>
      </c>
      <c r="U600">
        <v>171</v>
      </c>
      <c r="V600" t="s">
        <v>3268</v>
      </c>
      <c r="W600" t="s">
        <v>3269</v>
      </c>
    </row>
    <row r="601" spans="1:23" customFormat="1" ht="16" x14ac:dyDescent="0.2">
      <c r="A601" t="s">
        <v>3270</v>
      </c>
      <c r="B601" t="s">
        <v>3271</v>
      </c>
      <c r="C601" t="s">
        <v>3272</v>
      </c>
      <c r="D601">
        <v>1333</v>
      </c>
      <c r="E601" t="s">
        <v>866</v>
      </c>
      <c r="F601" t="s">
        <v>799</v>
      </c>
      <c r="G601" t="s">
        <v>798</v>
      </c>
      <c r="H601" t="s">
        <v>798</v>
      </c>
      <c r="I601">
        <v>0</v>
      </c>
      <c r="J601" t="s">
        <v>973</v>
      </c>
      <c r="K601" t="s">
        <v>3273</v>
      </c>
      <c r="L601" t="s">
        <v>842</v>
      </c>
      <c r="M601" t="s">
        <v>880</v>
      </c>
      <c r="N601" t="s">
        <v>797</v>
      </c>
      <c r="O601" t="s">
        <v>797</v>
      </c>
      <c r="P601" t="s">
        <v>3274</v>
      </c>
      <c r="Q601" t="s">
        <v>3275</v>
      </c>
      <c r="R601" t="s">
        <v>3276</v>
      </c>
      <c r="S601" t="s">
        <v>884</v>
      </c>
      <c r="T601" t="s">
        <v>3277</v>
      </c>
      <c r="U601">
        <v>0</v>
      </c>
      <c r="V601" t="s">
        <v>3278</v>
      </c>
      <c r="W601" t="s">
        <v>3279</v>
      </c>
    </row>
    <row r="602" spans="1:23" customFormat="1" ht="16" x14ac:dyDescent="0.2">
      <c r="A602" t="s">
        <v>3270</v>
      </c>
      <c r="B602" t="s">
        <v>3271</v>
      </c>
      <c r="C602" t="s">
        <v>3272</v>
      </c>
      <c r="D602">
        <v>1333</v>
      </c>
      <c r="E602" t="s">
        <v>870</v>
      </c>
      <c r="F602" t="s">
        <v>799</v>
      </c>
      <c r="G602" t="s">
        <v>798</v>
      </c>
      <c r="H602" t="s">
        <v>798</v>
      </c>
      <c r="I602">
        <v>0</v>
      </c>
      <c r="J602" t="s">
        <v>973</v>
      </c>
      <c r="K602" t="s">
        <v>3273</v>
      </c>
      <c r="L602" t="s">
        <v>842</v>
      </c>
      <c r="M602" t="s">
        <v>880</v>
      </c>
      <c r="N602" t="s">
        <v>797</v>
      </c>
      <c r="O602" t="s">
        <v>797</v>
      </c>
      <c r="P602" t="s">
        <v>3274</v>
      </c>
      <c r="Q602" t="s">
        <v>3275</v>
      </c>
      <c r="R602" t="s">
        <v>3280</v>
      </c>
      <c r="S602" t="s">
        <v>884</v>
      </c>
      <c r="T602" t="s">
        <v>3281</v>
      </c>
      <c r="U602">
        <v>0</v>
      </c>
      <c r="V602" t="s">
        <v>3278</v>
      </c>
      <c r="W602" t="s">
        <v>3279</v>
      </c>
    </row>
    <row r="603" spans="1:23" customFormat="1" ht="16" x14ac:dyDescent="0.2">
      <c r="A603" t="s">
        <v>3282</v>
      </c>
      <c r="B603" t="s">
        <v>3283</v>
      </c>
      <c r="C603" t="s">
        <v>3284</v>
      </c>
      <c r="D603">
        <v>1332</v>
      </c>
      <c r="E603" t="s">
        <v>144</v>
      </c>
      <c r="F603" t="s">
        <v>799</v>
      </c>
      <c r="G603" t="s">
        <v>798</v>
      </c>
      <c r="H603" t="s">
        <v>798</v>
      </c>
      <c r="I603">
        <v>0</v>
      </c>
      <c r="J603" t="s">
        <v>797</v>
      </c>
      <c r="K603" t="s">
        <v>797</v>
      </c>
      <c r="L603" t="s">
        <v>1279</v>
      </c>
      <c r="M603" t="s">
        <v>797</v>
      </c>
      <c r="N603" t="s">
        <v>812</v>
      </c>
      <c r="O603" t="s">
        <v>813</v>
      </c>
      <c r="P603" t="s">
        <v>797</v>
      </c>
      <c r="Q603" t="s">
        <v>797</v>
      </c>
      <c r="R603" t="s">
        <v>37</v>
      </c>
      <c r="S603" t="s">
        <v>814</v>
      </c>
      <c r="T603" t="s">
        <v>3285</v>
      </c>
      <c r="U603">
        <v>0</v>
      </c>
      <c r="V603" t="s">
        <v>3286</v>
      </c>
      <c r="W603" t="s">
        <v>3287</v>
      </c>
    </row>
    <row r="604" spans="1:23" customFormat="1" ht="16" x14ac:dyDescent="0.2">
      <c r="A604" t="s">
        <v>3282</v>
      </c>
      <c r="B604" t="s">
        <v>3283</v>
      </c>
      <c r="C604" t="s">
        <v>3284</v>
      </c>
      <c r="D604">
        <v>1332</v>
      </c>
      <c r="E604" t="s">
        <v>985</v>
      </c>
      <c r="F604" t="s">
        <v>799</v>
      </c>
      <c r="G604" t="s">
        <v>798</v>
      </c>
      <c r="H604" t="s">
        <v>798</v>
      </c>
      <c r="I604">
        <v>0</v>
      </c>
      <c r="J604" t="s">
        <v>797</v>
      </c>
      <c r="K604" t="s">
        <v>797</v>
      </c>
      <c r="L604" t="s">
        <v>1279</v>
      </c>
      <c r="M604" t="s">
        <v>797</v>
      </c>
      <c r="N604" t="s">
        <v>812</v>
      </c>
      <c r="O604" t="s">
        <v>813</v>
      </c>
      <c r="P604" t="s">
        <v>797</v>
      </c>
      <c r="Q604" t="s">
        <v>797</v>
      </c>
      <c r="R604" t="s">
        <v>37</v>
      </c>
      <c r="S604" t="s">
        <v>814</v>
      </c>
      <c r="T604" t="s">
        <v>3288</v>
      </c>
      <c r="U604">
        <v>0</v>
      </c>
      <c r="V604" t="s">
        <v>3286</v>
      </c>
      <c r="W604" t="s">
        <v>3287</v>
      </c>
    </row>
    <row r="605" spans="1:23" customFormat="1" ht="16" x14ac:dyDescent="0.2">
      <c r="A605" t="s">
        <v>3282</v>
      </c>
      <c r="B605" t="s">
        <v>3283</v>
      </c>
      <c r="C605" t="s">
        <v>3284</v>
      </c>
      <c r="D605">
        <v>1332</v>
      </c>
      <c r="E605" t="s">
        <v>1041</v>
      </c>
      <c r="F605" t="s">
        <v>799</v>
      </c>
      <c r="G605" t="s">
        <v>798</v>
      </c>
      <c r="H605" t="s">
        <v>798</v>
      </c>
      <c r="I605">
        <v>0</v>
      </c>
      <c r="J605" t="s">
        <v>797</v>
      </c>
      <c r="K605" t="s">
        <v>797</v>
      </c>
      <c r="L605" t="s">
        <v>1279</v>
      </c>
      <c r="M605" t="s">
        <v>797</v>
      </c>
      <c r="N605" t="s">
        <v>812</v>
      </c>
      <c r="O605" t="s">
        <v>813</v>
      </c>
      <c r="P605" t="s">
        <v>797</v>
      </c>
      <c r="Q605" t="s">
        <v>797</v>
      </c>
      <c r="R605" t="s">
        <v>37</v>
      </c>
      <c r="S605" t="s">
        <v>814</v>
      </c>
      <c r="T605" t="s">
        <v>3289</v>
      </c>
      <c r="U605">
        <v>0</v>
      </c>
      <c r="V605" t="s">
        <v>3286</v>
      </c>
      <c r="W605" t="s">
        <v>3287</v>
      </c>
    </row>
    <row r="606" spans="1:23" customFormat="1" ht="16" x14ac:dyDescent="0.2">
      <c r="A606" t="s">
        <v>3282</v>
      </c>
      <c r="B606" t="s">
        <v>3283</v>
      </c>
      <c r="C606" t="s">
        <v>3284</v>
      </c>
      <c r="D606">
        <v>1332</v>
      </c>
      <c r="E606" t="s">
        <v>866</v>
      </c>
      <c r="F606" t="s">
        <v>799</v>
      </c>
      <c r="G606" t="s">
        <v>798</v>
      </c>
      <c r="H606" t="s">
        <v>798</v>
      </c>
      <c r="I606">
        <v>0</v>
      </c>
      <c r="J606" t="s">
        <v>797</v>
      </c>
      <c r="K606" t="s">
        <v>797</v>
      </c>
      <c r="L606" t="s">
        <v>1279</v>
      </c>
      <c r="M606" t="s">
        <v>797</v>
      </c>
      <c r="N606" t="s">
        <v>812</v>
      </c>
      <c r="O606" t="s">
        <v>813</v>
      </c>
      <c r="P606" t="s">
        <v>797</v>
      </c>
      <c r="Q606" t="s">
        <v>797</v>
      </c>
      <c r="R606" t="s">
        <v>37</v>
      </c>
      <c r="S606" t="s">
        <v>814</v>
      </c>
      <c r="T606" t="s">
        <v>3290</v>
      </c>
      <c r="U606">
        <v>0</v>
      </c>
      <c r="V606" t="s">
        <v>3286</v>
      </c>
      <c r="W606" t="s">
        <v>3287</v>
      </c>
    </row>
    <row r="607" spans="1:23" customFormat="1" ht="16" x14ac:dyDescent="0.2">
      <c r="A607" t="s">
        <v>3282</v>
      </c>
      <c r="B607" t="s">
        <v>3283</v>
      </c>
      <c r="C607" t="s">
        <v>3284</v>
      </c>
      <c r="D607">
        <v>1332</v>
      </c>
      <c r="E607" t="s">
        <v>877</v>
      </c>
      <c r="F607" t="s">
        <v>799</v>
      </c>
      <c r="G607" t="s">
        <v>798</v>
      </c>
      <c r="H607" t="s">
        <v>798</v>
      </c>
      <c r="I607">
        <v>0</v>
      </c>
      <c r="J607" t="s">
        <v>797</v>
      </c>
      <c r="K607" t="s">
        <v>797</v>
      </c>
      <c r="L607" t="s">
        <v>1279</v>
      </c>
      <c r="M607" t="s">
        <v>911</v>
      </c>
      <c r="N607" t="s">
        <v>797</v>
      </c>
      <c r="O607" t="s">
        <v>797</v>
      </c>
      <c r="P607" t="s">
        <v>3291</v>
      </c>
      <c r="Q607" t="s">
        <v>3292</v>
      </c>
      <c r="R607" t="s">
        <v>37</v>
      </c>
      <c r="S607" t="s">
        <v>44</v>
      </c>
      <c r="T607" t="s">
        <v>3293</v>
      </c>
      <c r="U607">
        <v>0</v>
      </c>
      <c r="V607" t="s">
        <v>3286</v>
      </c>
      <c r="W607" t="s">
        <v>3287</v>
      </c>
    </row>
    <row r="608" spans="1:23" customFormat="1" ht="16" x14ac:dyDescent="0.2">
      <c r="A608" t="s">
        <v>3282</v>
      </c>
      <c r="B608" t="s">
        <v>3283</v>
      </c>
      <c r="C608" t="s">
        <v>3284</v>
      </c>
      <c r="D608">
        <v>1332</v>
      </c>
      <c r="E608" t="s">
        <v>904</v>
      </c>
      <c r="F608" t="s">
        <v>799</v>
      </c>
      <c r="G608" t="s">
        <v>798</v>
      </c>
      <c r="H608" t="s">
        <v>798</v>
      </c>
      <c r="I608">
        <v>0</v>
      </c>
      <c r="J608" t="s">
        <v>797</v>
      </c>
      <c r="K608" t="s">
        <v>797</v>
      </c>
      <c r="L608" t="s">
        <v>1279</v>
      </c>
      <c r="M608" t="s">
        <v>797</v>
      </c>
      <c r="N608" t="s">
        <v>812</v>
      </c>
      <c r="O608" t="s">
        <v>813</v>
      </c>
      <c r="P608" t="s">
        <v>797</v>
      </c>
      <c r="Q608" t="s">
        <v>797</v>
      </c>
      <c r="R608" t="s">
        <v>37</v>
      </c>
      <c r="S608" t="s">
        <v>814</v>
      </c>
      <c r="T608" t="s">
        <v>3294</v>
      </c>
      <c r="U608">
        <v>0</v>
      </c>
      <c r="V608" t="s">
        <v>3286</v>
      </c>
      <c r="W608" t="s">
        <v>3287</v>
      </c>
    </row>
    <row r="609" spans="1:23" customFormat="1" ht="16" x14ac:dyDescent="0.2">
      <c r="A609" t="s">
        <v>3282</v>
      </c>
      <c r="B609" t="s">
        <v>3283</v>
      </c>
      <c r="C609" t="s">
        <v>3284</v>
      </c>
      <c r="D609">
        <v>1332</v>
      </c>
      <c r="E609" t="s">
        <v>861</v>
      </c>
      <c r="F609" t="s">
        <v>799</v>
      </c>
      <c r="G609" t="s">
        <v>798</v>
      </c>
      <c r="H609" t="s">
        <v>798</v>
      </c>
      <c r="I609">
        <v>0</v>
      </c>
      <c r="J609" t="s">
        <v>797</v>
      </c>
      <c r="K609" t="s">
        <v>797</v>
      </c>
      <c r="L609" t="s">
        <v>1279</v>
      </c>
      <c r="M609" t="s">
        <v>797</v>
      </c>
      <c r="N609" t="s">
        <v>812</v>
      </c>
      <c r="O609" t="s">
        <v>813</v>
      </c>
      <c r="P609" t="s">
        <v>797</v>
      </c>
      <c r="Q609" t="s">
        <v>797</v>
      </c>
      <c r="R609" t="s">
        <v>37</v>
      </c>
      <c r="S609" t="s">
        <v>814</v>
      </c>
      <c r="T609" t="s">
        <v>3295</v>
      </c>
      <c r="U609">
        <v>0</v>
      </c>
      <c r="V609" t="s">
        <v>3286</v>
      </c>
      <c r="W609" t="s">
        <v>3287</v>
      </c>
    </row>
    <row r="610" spans="1:23" customFormat="1" ht="16" x14ac:dyDescent="0.2">
      <c r="A610" t="s">
        <v>3282</v>
      </c>
      <c r="B610" t="s">
        <v>3283</v>
      </c>
      <c r="C610" t="s">
        <v>3284</v>
      </c>
      <c r="D610">
        <v>1332</v>
      </c>
      <c r="E610" t="s">
        <v>870</v>
      </c>
      <c r="F610" t="s">
        <v>799</v>
      </c>
      <c r="G610" t="s">
        <v>798</v>
      </c>
      <c r="H610" t="s">
        <v>798</v>
      </c>
      <c r="I610">
        <v>0</v>
      </c>
      <c r="J610" t="s">
        <v>797</v>
      </c>
      <c r="K610" t="s">
        <v>797</v>
      </c>
      <c r="L610" t="s">
        <v>1279</v>
      </c>
      <c r="M610" t="s">
        <v>797</v>
      </c>
      <c r="N610" t="s">
        <v>812</v>
      </c>
      <c r="O610" t="s">
        <v>813</v>
      </c>
      <c r="P610" t="s">
        <v>797</v>
      </c>
      <c r="Q610" t="s">
        <v>797</v>
      </c>
      <c r="R610" t="s">
        <v>37</v>
      </c>
      <c r="S610" t="s">
        <v>814</v>
      </c>
      <c r="T610" t="s">
        <v>3296</v>
      </c>
      <c r="U610">
        <v>0</v>
      </c>
      <c r="V610" t="s">
        <v>3286</v>
      </c>
      <c r="W610" t="s">
        <v>3287</v>
      </c>
    </row>
    <row r="611" spans="1:23" customFormat="1" ht="16" x14ac:dyDescent="0.2">
      <c r="A611" t="s">
        <v>3297</v>
      </c>
      <c r="B611" t="s">
        <v>3298</v>
      </c>
      <c r="C611" t="s">
        <v>3299</v>
      </c>
      <c r="D611">
        <v>25</v>
      </c>
      <c r="E611" t="s">
        <v>992</v>
      </c>
      <c r="F611" t="s">
        <v>799</v>
      </c>
      <c r="G611" t="s">
        <v>798</v>
      </c>
      <c r="H611" t="s">
        <v>798</v>
      </c>
      <c r="I611">
        <v>0</v>
      </c>
      <c r="J611" t="s">
        <v>797</v>
      </c>
      <c r="K611" t="s">
        <v>797</v>
      </c>
      <c r="L611" t="s">
        <v>835</v>
      </c>
      <c r="M611" t="s">
        <v>843</v>
      </c>
      <c r="N611" t="s">
        <v>797</v>
      </c>
      <c r="O611" t="s">
        <v>797</v>
      </c>
      <c r="P611" t="s">
        <v>1313</v>
      </c>
      <c r="Q611" t="s">
        <v>1314</v>
      </c>
      <c r="R611" t="s">
        <v>37</v>
      </c>
      <c r="S611" t="s">
        <v>814</v>
      </c>
      <c r="T611" t="s">
        <v>3300</v>
      </c>
      <c r="U611">
        <v>0</v>
      </c>
      <c r="V611" t="s">
        <v>3301</v>
      </c>
      <c r="W611" t="s">
        <v>3302</v>
      </c>
    </row>
    <row r="612" spans="1:23" customFormat="1" ht="16" x14ac:dyDescent="0.2">
      <c r="A612" t="s">
        <v>3297</v>
      </c>
      <c r="B612" t="s">
        <v>3298</v>
      </c>
      <c r="C612" t="s">
        <v>3299</v>
      </c>
      <c r="D612">
        <v>25</v>
      </c>
      <c r="E612" t="s">
        <v>877</v>
      </c>
      <c r="F612" t="s">
        <v>799</v>
      </c>
      <c r="G612" t="s">
        <v>798</v>
      </c>
      <c r="H612" t="s">
        <v>798</v>
      </c>
      <c r="I612">
        <v>0</v>
      </c>
      <c r="J612" t="s">
        <v>3303</v>
      </c>
      <c r="K612" t="s">
        <v>3304</v>
      </c>
      <c r="L612" t="s">
        <v>835</v>
      </c>
      <c r="M612" t="s">
        <v>880</v>
      </c>
      <c r="N612" t="s">
        <v>797</v>
      </c>
      <c r="O612" t="s">
        <v>797</v>
      </c>
      <c r="P612" t="s">
        <v>3305</v>
      </c>
      <c r="Q612" t="s">
        <v>3306</v>
      </c>
      <c r="R612" t="s">
        <v>3307</v>
      </c>
      <c r="S612" t="s">
        <v>44</v>
      </c>
      <c r="T612" t="s">
        <v>3308</v>
      </c>
      <c r="U612">
        <v>34</v>
      </c>
      <c r="V612" t="s">
        <v>3301</v>
      </c>
      <c r="W612" t="s">
        <v>3302</v>
      </c>
    </row>
    <row r="613" spans="1:23" customFormat="1" ht="16" x14ac:dyDescent="0.2">
      <c r="A613" t="s">
        <v>3297</v>
      </c>
      <c r="B613" t="s">
        <v>3298</v>
      </c>
      <c r="C613" t="s">
        <v>3299</v>
      </c>
      <c r="D613">
        <v>25</v>
      </c>
      <c r="E613" t="s">
        <v>1268</v>
      </c>
      <c r="F613" t="s">
        <v>799</v>
      </c>
      <c r="G613" t="s">
        <v>798</v>
      </c>
      <c r="H613" t="s">
        <v>798</v>
      </c>
      <c r="I613">
        <v>0</v>
      </c>
      <c r="J613" t="s">
        <v>1735</v>
      </c>
      <c r="K613" t="s">
        <v>1260</v>
      </c>
      <c r="L613" t="s">
        <v>835</v>
      </c>
      <c r="M613" t="s">
        <v>801</v>
      </c>
      <c r="N613" t="s">
        <v>797</v>
      </c>
      <c r="O613" t="s">
        <v>797</v>
      </c>
      <c r="P613" t="s">
        <v>3309</v>
      </c>
      <c r="Q613" t="s">
        <v>3310</v>
      </c>
      <c r="R613" t="s">
        <v>3311</v>
      </c>
      <c r="S613" t="s">
        <v>44</v>
      </c>
      <c r="T613" t="s">
        <v>3312</v>
      </c>
      <c r="U613">
        <v>0</v>
      </c>
      <c r="V613" t="s">
        <v>3301</v>
      </c>
      <c r="W613" t="s">
        <v>3302</v>
      </c>
    </row>
    <row r="614" spans="1:23" customFormat="1" ht="16" x14ac:dyDescent="0.2">
      <c r="A614" t="s">
        <v>3313</v>
      </c>
      <c r="B614" t="s">
        <v>3314</v>
      </c>
      <c r="C614" t="s">
        <v>3315</v>
      </c>
      <c r="D614">
        <v>1305</v>
      </c>
      <c r="E614" t="s">
        <v>866</v>
      </c>
      <c r="F614" t="s">
        <v>798</v>
      </c>
      <c r="G614" t="s">
        <v>799</v>
      </c>
      <c r="H614" t="s">
        <v>798</v>
      </c>
      <c r="I614">
        <v>0</v>
      </c>
      <c r="J614" t="s">
        <v>1269</v>
      </c>
      <c r="K614" t="s">
        <v>1260</v>
      </c>
      <c r="L614" t="s">
        <v>1117</v>
      </c>
      <c r="M614" t="s">
        <v>801</v>
      </c>
      <c r="N614" t="s">
        <v>797</v>
      </c>
      <c r="O614" t="s">
        <v>797</v>
      </c>
      <c r="P614" t="s">
        <v>3316</v>
      </c>
      <c r="Q614" t="s">
        <v>3317</v>
      </c>
      <c r="R614" t="s">
        <v>3318</v>
      </c>
      <c r="S614" t="s">
        <v>44</v>
      </c>
      <c r="T614" t="s">
        <v>3319</v>
      </c>
      <c r="U614">
        <v>0</v>
      </c>
      <c r="V614" t="s">
        <v>3320</v>
      </c>
      <c r="W614" t="s">
        <v>3321</v>
      </c>
    </row>
    <row r="615" spans="1:23" customFormat="1" ht="16" x14ac:dyDescent="0.2">
      <c r="A615" t="s">
        <v>3313</v>
      </c>
      <c r="B615" t="s">
        <v>3314</v>
      </c>
      <c r="C615" t="s">
        <v>3315</v>
      </c>
      <c r="D615">
        <v>1305</v>
      </c>
      <c r="E615" t="s">
        <v>992</v>
      </c>
      <c r="F615" t="s">
        <v>799</v>
      </c>
      <c r="G615" t="s">
        <v>798</v>
      </c>
      <c r="H615" t="s">
        <v>798</v>
      </c>
      <c r="I615">
        <v>0</v>
      </c>
      <c r="J615" t="s">
        <v>888</v>
      </c>
      <c r="K615" t="s">
        <v>889</v>
      </c>
      <c r="L615" t="s">
        <v>1117</v>
      </c>
      <c r="M615" t="s">
        <v>801</v>
      </c>
      <c r="N615" t="s">
        <v>797</v>
      </c>
      <c r="O615" t="s">
        <v>797</v>
      </c>
      <c r="P615" t="s">
        <v>3322</v>
      </c>
      <c r="Q615" t="s">
        <v>3323</v>
      </c>
      <c r="R615" t="s">
        <v>3324</v>
      </c>
      <c r="S615" t="s">
        <v>44</v>
      </c>
      <c r="T615" t="s">
        <v>3325</v>
      </c>
      <c r="U615">
        <v>0</v>
      </c>
      <c r="V615" t="s">
        <v>3320</v>
      </c>
      <c r="W615" t="s">
        <v>3321</v>
      </c>
    </row>
    <row r="616" spans="1:23" customFormat="1" ht="16" x14ac:dyDescent="0.2">
      <c r="A616" t="s">
        <v>3313</v>
      </c>
      <c r="B616" t="s">
        <v>3314</v>
      </c>
      <c r="C616" t="s">
        <v>3315</v>
      </c>
      <c r="D616">
        <v>1305</v>
      </c>
      <c r="E616" t="s">
        <v>856</v>
      </c>
      <c r="F616" t="s">
        <v>799</v>
      </c>
      <c r="G616" t="s">
        <v>798</v>
      </c>
      <c r="H616" t="s">
        <v>798</v>
      </c>
      <c r="I616">
        <v>0</v>
      </c>
      <c r="J616" t="s">
        <v>888</v>
      </c>
      <c r="K616" t="s">
        <v>889</v>
      </c>
      <c r="L616" t="s">
        <v>1117</v>
      </c>
      <c r="M616" t="s">
        <v>801</v>
      </c>
      <c r="N616" t="s">
        <v>797</v>
      </c>
      <c r="O616" t="s">
        <v>797</v>
      </c>
      <c r="P616" t="s">
        <v>3322</v>
      </c>
      <c r="Q616" t="s">
        <v>3323</v>
      </c>
      <c r="R616" t="s">
        <v>3326</v>
      </c>
      <c r="S616" t="s">
        <v>44</v>
      </c>
      <c r="T616" t="s">
        <v>3327</v>
      </c>
      <c r="U616">
        <v>1</v>
      </c>
      <c r="V616" t="s">
        <v>3320</v>
      </c>
      <c r="W616" t="s">
        <v>3321</v>
      </c>
    </row>
    <row r="617" spans="1:23" customFormat="1" ht="16" x14ac:dyDescent="0.2">
      <c r="A617" t="s">
        <v>3328</v>
      </c>
      <c r="B617" t="s">
        <v>3329</v>
      </c>
      <c r="C617" t="s">
        <v>3330</v>
      </c>
      <c r="D617">
        <v>1334</v>
      </c>
      <c r="E617" t="s">
        <v>810</v>
      </c>
      <c r="F617" t="s">
        <v>799</v>
      </c>
      <c r="G617" t="s">
        <v>798</v>
      </c>
      <c r="H617" t="s">
        <v>798</v>
      </c>
      <c r="I617">
        <v>0</v>
      </c>
      <c r="J617" t="s">
        <v>1080</v>
      </c>
      <c r="K617" t="s">
        <v>1081</v>
      </c>
      <c r="L617" t="s">
        <v>975</v>
      </c>
      <c r="M617" t="s">
        <v>801</v>
      </c>
      <c r="N617" t="s">
        <v>797</v>
      </c>
      <c r="O617" t="s">
        <v>797</v>
      </c>
      <c r="P617" t="s">
        <v>3331</v>
      </c>
      <c r="Q617" t="s">
        <v>3332</v>
      </c>
      <c r="R617" t="s">
        <v>3333</v>
      </c>
      <c r="S617" t="s">
        <v>44</v>
      </c>
      <c r="T617" t="s">
        <v>3334</v>
      </c>
      <c r="U617">
        <v>2</v>
      </c>
      <c r="V617" t="s">
        <v>3335</v>
      </c>
      <c r="W617" t="s">
        <v>3336</v>
      </c>
    </row>
    <row r="618" spans="1:23" customFormat="1" ht="16" x14ac:dyDescent="0.2">
      <c r="A618" t="s">
        <v>3337</v>
      </c>
      <c r="B618" t="s">
        <v>3338</v>
      </c>
      <c r="C618" t="s">
        <v>3339</v>
      </c>
      <c r="D618">
        <v>1335</v>
      </c>
      <c r="E618" t="s">
        <v>877</v>
      </c>
      <c r="F618" t="s">
        <v>799</v>
      </c>
      <c r="G618" t="s">
        <v>798</v>
      </c>
      <c r="H618" t="s">
        <v>798</v>
      </c>
      <c r="I618">
        <v>0</v>
      </c>
      <c r="J618" t="s">
        <v>797</v>
      </c>
      <c r="K618" t="s">
        <v>797</v>
      </c>
      <c r="L618" t="s">
        <v>975</v>
      </c>
      <c r="M618" t="s">
        <v>797</v>
      </c>
      <c r="N618" t="s">
        <v>812</v>
      </c>
      <c r="O618" t="s">
        <v>965</v>
      </c>
      <c r="P618" t="s">
        <v>797</v>
      </c>
      <c r="Q618" t="s">
        <v>797</v>
      </c>
      <c r="R618" t="s">
        <v>37</v>
      </c>
      <c r="S618" t="s">
        <v>814</v>
      </c>
      <c r="T618" t="s">
        <v>3340</v>
      </c>
      <c r="U618">
        <v>0</v>
      </c>
      <c r="V618" t="s">
        <v>3341</v>
      </c>
      <c r="W618" t="s">
        <v>3342</v>
      </c>
    </row>
    <row r="619" spans="1:23" customFormat="1" ht="16" x14ac:dyDescent="0.2">
      <c r="A619" t="s">
        <v>3343</v>
      </c>
      <c r="B619" t="s">
        <v>3344</v>
      </c>
      <c r="C619" t="s">
        <v>3345</v>
      </c>
      <c r="D619">
        <v>46</v>
      </c>
      <c r="E619" t="s">
        <v>810</v>
      </c>
      <c r="F619" t="s">
        <v>799</v>
      </c>
      <c r="G619" t="s">
        <v>798</v>
      </c>
      <c r="H619" t="s">
        <v>798</v>
      </c>
      <c r="I619">
        <v>0</v>
      </c>
      <c r="J619" t="s">
        <v>1670</v>
      </c>
      <c r="K619" t="s">
        <v>1912</v>
      </c>
      <c r="L619" t="s">
        <v>1025</v>
      </c>
      <c r="M619" t="s">
        <v>880</v>
      </c>
      <c r="N619" t="s">
        <v>797</v>
      </c>
      <c r="O619" t="s">
        <v>797</v>
      </c>
      <c r="P619" t="s">
        <v>3346</v>
      </c>
      <c r="Q619" t="s">
        <v>3347</v>
      </c>
      <c r="R619" t="s">
        <v>3348</v>
      </c>
      <c r="S619" t="s">
        <v>44</v>
      </c>
      <c r="T619" t="s">
        <v>3349</v>
      </c>
      <c r="U619">
        <v>11</v>
      </c>
      <c r="V619" t="s">
        <v>3350</v>
      </c>
      <c r="W619" t="s">
        <v>3351</v>
      </c>
    </row>
    <row r="620" spans="1:23" customFormat="1" ht="16" x14ac:dyDescent="0.2">
      <c r="A620" t="s">
        <v>3343</v>
      </c>
      <c r="B620" t="s">
        <v>3344</v>
      </c>
      <c r="C620" t="s">
        <v>3345</v>
      </c>
      <c r="D620">
        <v>46</v>
      </c>
      <c r="E620" t="s">
        <v>797</v>
      </c>
      <c r="F620" t="s">
        <v>798</v>
      </c>
      <c r="G620" t="s">
        <v>797</v>
      </c>
      <c r="H620" t="s">
        <v>799</v>
      </c>
      <c r="I620">
        <v>6</v>
      </c>
      <c r="J620" t="s">
        <v>800</v>
      </c>
      <c r="K620" t="s">
        <v>797</v>
      </c>
      <c r="L620" t="s">
        <v>37</v>
      </c>
      <c r="M620" t="s">
        <v>801</v>
      </c>
      <c r="N620" t="s">
        <v>797</v>
      </c>
      <c r="O620" t="s">
        <v>797</v>
      </c>
      <c r="P620" t="s">
        <v>802</v>
      </c>
      <c r="Q620" t="s">
        <v>803</v>
      </c>
      <c r="R620" t="s">
        <v>3352</v>
      </c>
      <c r="S620" t="s">
        <v>797</v>
      </c>
      <c r="T620" t="s">
        <v>3353</v>
      </c>
      <c r="U620">
        <v>11</v>
      </c>
      <c r="V620" t="s">
        <v>3350</v>
      </c>
      <c r="W620" t="s">
        <v>3351</v>
      </c>
    </row>
    <row r="621" spans="1:23" customFormat="1" ht="16" x14ac:dyDescent="0.2">
      <c r="A621" t="s">
        <v>3354</v>
      </c>
      <c r="B621" t="s">
        <v>37</v>
      </c>
      <c r="C621" t="s">
        <v>37</v>
      </c>
      <c r="D621">
        <v>2443</v>
      </c>
      <c r="E621" t="s">
        <v>797</v>
      </c>
      <c r="F621" t="s">
        <v>798</v>
      </c>
      <c r="G621" t="s">
        <v>797</v>
      </c>
      <c r="H621" t="s">
        <v>799</v>
      </c>
      <c r="I621">
        <v>2</v>
      </c>
      <c r="J621" t="s">
        <v>797</v>
      </c>
      <c r="K621" t="s">
        <v>797</v>
      </c>
      <c r="L621" t="s">
        <v>811</v>
      </c>
      <c r="M621" t="s">
        <v>797</v>
      </c>
      <c r="N621" t="s">
        <v>812</v>
      </c>
      <c r="O621" t="s">
        <v>952</v>
      </c>
      <c r="P621" t="s">
        <v>797</v>
      </c>
      <c r="Q621" t="s">
        <v>797</v>
      </c>
      <c r="R621" t="s">
        <v>37</v>
      </c>
      <c r="S621" t="s">
        <v>797</v>
      </c>
      <c r="T621" t="s">
        <v>3355</v>
      </c>
      <c r="U621">
        <v>0</v>
      </c>
      <c r="V621" t="s">
        <v>3356</v>
      </c>
      <c r="W621" t="s">
        <v>3357</v>
      </c>
    </row>
    <row r="622" spans="1:23" customFormat="1" ht="16" x14ac:dyDescent="0.2">
      <c r="A622" t="s">
        <v>3358</v>
      </c>
      <c r="B622" t="s">
        <v>3359</v>
      </c>
      <c r="C622" t="s">
        <v>3360</v>
      </c>
      <c r="D622">
        <v>47</v>
      </c>
      <c r="E622" t="s">
        <v>144</v>
      </c>
      <c r="F622" t="s">
        <v>799</v>
      </c>
      <c r="G622" t="s">
        <v>798</v>
      </c>
      <c r="H622" t="s">
        <v>798</v>
      </c>
      <c r="I622">
        <v>0</v>
      </c>
      <c r="J622" t="s">
        <v>3361</v>
      </c>
      <c r="K622" t="s">
        <v>3362</v>
      </c>
      <c r="L622" t="s">
        <v>842</v>
      </c>
      <c r="M622" t="s">
        <v>801</v>
      </c>
      <c r="N622" t="s">
        <v>797</v>
      </c>
      <c r="O622" t="s">
        <v>797</v>
      </c>
      <c r="P622" t="s">
        <v>3363</v>
      </c>
      <c r="Q622" t="s">
        <v>3364</v>
      </c>
      <c r="R622" t="s">
        <v>3365</v>
      </c>
      <c r="S622" t="s">
        <v>814</v>
      </c>
      <c r="T622" t="s">
        <v>3366</v>
      </c>
      <c r="U622">
        <v>10</v>
      </c>
      <c r="V622" t="s">
        <v>3367</v>
      </c>
      <c r="W622" t="s">
        <v>3368</v>
      </c>
    </row>
    <row r="623" spans="1:23" customFormat="1" ht="16" x14ac:dyDescent="0.2">
      <c r="A623" t="s">
        <v>3358</v>
      </c>
      <c r="B623" t="s">
        <v>3359</v>
      </c>
      <c r="C623" t="s">
        <v>3360</v>
      </c>
      <c r="D623">
        <v>47</v>
      </c>
      <c r="E623" t="s">
        <v>955</v>
      </c>
      <c r="F623" t="s">
        <v>799</v>
      </c>
      <c r="G623" t="s">
        <v>798</v>
      </c>
      <c r="H623" t="s">
        <v>798</v>
      </c>
      <c r="I623">
        <v>0</v>
      </c>
      <c r="J623" t="s">
        <v>797</v>
      </c>
      <c r="K623" t="s">
        <v>797</v>
      </c>
      <c r="L623" t="s">
        <v>842</v>
      </c>
      <c r="M623" t="s">
        <v>911</v>
      </c>
      <c r="N623" t="s">
        <v>797</v>
      </c>
      <c r="O623" t="s">
        <v>797</v>
      </c>
      <c r="P623" t="s">
        <v>1100</v>
      </c>
      <c r="Q623" t="s">
        <v>1101</v>
      </c>
      <c r="R623" t="s">
        <v>37</v>
      </c>
      <c r="S623" t="s">
        <v>814</v>
      </c>
      <c r="T623" t="s">
        <v>3369</v>
      </c>
      <c r="U623">
        <v>0</v>
      </c>
      <c r="V623" t="s">
        <v>3367</v>
      </c>
      <c r="W623" t="s">
        <v>3368</v>
      </c>
    </row>
    <row r="624" spans="1:23" customFormat="1" ht="16" x14ac:dyDescent="0.2">
      <c r="A624" t="s">
        <v>3358</v>
      </c>
      <c r="B624" t="s">
        <v>3359</v>
      </c>
      <c r="C624" t="s">
        <v>3360</v>
      </c>
      <c r="D624">
        <v>47</v>
      </c>
      <c r="E624" t="s">
        <v>821</v>
      </c>
      <c r="F624" t="s">
        <v>799</v>
      </c>
      <c r="G624" t="s">
        <v>798</v>
      </c>
      <c r="H624" t="s">
        <v>798</v>
      </c>
      <c r="I624">
        <v>0</v>
      </c>
      <c r="J624" t="s">
        <v>1855</v>
      </c>
      <c r="K624" t="s">
        <v>1856</v>
      </c>
      <c r="L624" t="s">
        <v>842</v>
      </c>
      <c r="M624" t="s">
        <v>880</v>
      </c>
      <c r="N624" t="s">
        <v>797</v>
      </c>
      <c r="O624" t="s">
        <v>797</v>
      </c>
      <c r="P624" t="s">
        <v>3370</v>
      </c>
      <c r="Q624" t="s">
        <v>3371</v>
      </c>
      <c r="R624" t="s">
        <v>3372</v>
      </c>
      <c r="S624" t="s">
        <v>814</v>
      </c>
      <c r="T624" t="s">
        <v>3373</v>
      </c>
      <c r="U624">
        <v>0</v>
      </c>
      <c r="V624" t="s">
        <v>3367</v>
      </c>
      <c r="W624" t="s">
        <v>3368</v>
      </c>
    </row>
    <row r="625" spans="1:23" customFormat="1" ht="16" x14ac:dyDescent="0.2">
      <c r="A625" t="s">
        <v>3374</v>
      </c>
      <c r="B625" t="s">
        <v>3375</v>
      </c>
      <c r="C625" t="s">
        <v>3376</v>
      </c>
      <c r="D625">
        <v>1281</v>
      </c>
      <c r="E625" t="s">
        <v>1268</v>
      </c>
      <c r="F625" t="s">
        <v>799</v>
      </c>
      <c r="G625" t="s">
        <v>798</v>
      </c>
      <c r="H625" t="s">
        <v>798</v>
      </c>
      <c r="I625">
        <v>0</v>
      </c>
      <c r="J625" t="s">
        <v>797</v>
      </c>
      <c r="K625" t="s">
        <v>797</v>
      </c>
      <c r="L625" t="s">
        <v>1191</v>
      </c>
      <c r="M625" t="s">
        <v>911</v>
      </c>
      <c r="N625" t="s">
        <v>797</v>
      </c>
      <c r="O625" t="s">
        <v>797</v>
      </c>
      <c r="P625" t="s">
        <v>3377</v>
      </c>
      <c r="Q625" t="s">
        <v>3378</v>
      </c>
      <c r="R625" t="s">
        <v>37</v>
      </c>
      <c r="S625" t="s">
        <v>884</v>
      </c>
      <c r="T625" t="s">
        <v>3379</v>
      </c>
      <c r="U625">
        <v>0</v>
      </c>
      <c r="V625" t="s">
        <v>3380</v>
      </c>
      <c r="W625" t="s">
        <v>3381</v>
      </c>
    </row>
    <row r="626" spans="1:23" customFormat="1" ht="16" x14ac:dyDescent="0.2">
      <c r="A626" t="s">
        <v>3382</v>
      </c>
      <c r="B626" t="s">
        <v>3383</v>
      </c>
      <c r="C626" t="s">
        <v>3384</v>
      </c>
      <c r="D626">
        <v>1431</v>
      </c>
      <c r="E626" t="s">
        <v>797</v>
      </c>
      <c r="F626" t="s">
        <v>798</v>
      </c>
      <c r="G626" t="s">
        <v>797</v>
      </c>
      <c r="H626" t="s">
        <v>799</v>
      </c>
      <c r="I626">
        <v>5</v>
      </c>
      <c r="J626" t="s">
        <v>800</v>
      </c>
      <c r="K626" t="s">
        <v>797</v>
      </c>
      <c r="L626" t="s">
        <v>37</v>
      </c>
      <c r="M626" t="s">
        <v>801</v>
      </c>
      <c r="N626" t="s">
        <v>797</v>
      </c>
      <c r="O626" t="s">
        <v>797</v>
      </c>
      <c r="P626" t="s">
        <v>802</v>
      </c>
      <c r="Q626" t="s">
        <v>803</v>
      </c>
      <c r="R626" t="s">
        <v>3385</v>
      </c>
      <c r="S626" t="s">
        <v>797</v>
      </c>
      <c r="T626" t="s">
        <v>3386</v>
      </c>
      <c r="U626">
        <v>1</v>
      </c>
      <c r="V626" t="s">
        <v>3387</v>
      </c>
      <c r="W626" t="s">
        <v>3388</v>
      </c>
    </row>
    <row r="627" spans="1:23" customFormat="1" ht="16" x14ac:dyDescent="0.2">
      <c r="A627" t="s">
        <v>3389</v>
      </c>
      <c r="B627" t="s">
        <v>3390</v>
      </c>
      <c r="C627" t="s">
        <v>3391</v>
      </c>
      <c r="D627">
        <v>1336</v>
      </c>
      <c r="E627" t="s">
        <v>1041</v>
      </c>
      <c r="F627" t="s">
        <v>799</v>
      </c>
      <c r="G627" t="s">
        <v>798</v>
      </c>
      <c r="H627" t="s">
        <v>798</v>
      </c>
      <c r="I627">
        <v>0</v>
      </c>
      <c r="J627" t="s">
        <v>1023</v>
      </c>
      <c r="K627" t="s">
        <v>1024</v>
      </c>
      <c r="L627" t="s">
        <v>842</v>
      </c>
      <c r="M627" t="s">
        <v>801</v>
      </c>
      <c r="N627" t="s">
        <v>931</v>
      </c>
      <c r="O627" t="s">
        <v>813</v>
      </c>
      <c r="P627" t="s">
        <v>3392</v>
      </c>
      <c r="Q627" t="s">
        <v>3393</v>
      </c>
      <c r="R627" t="s">
        <v>3394</v>
      </c>
      <c r="S627" t="s">
        <v>814</v>
      </c>
      <c r="T627" t="s">
        <v>3395</v>
      </c>
      <c r="U627">
        <v>12</v>
      </c>
      <c r="V627" t="s">
        <v>3396</v>
      </c>
      <c r="W627" t="s">
        <v>3397</v>
      </c>
    </row>
    <row r="628" spans="1:23" customFormat="1" ht="16" x14ac:dyDescent="0.2">
      <c r="A628" t="s">
        <v>3389</v>
      </c>
      <c r="B628" t="s">
        <v>3390</v>
      </c>
      <c r="C628" t="s">
        <v>3391</v>
      </c>
      <c r="D628">
        <v>1336</v>
      </c>
      <c r="E628" t="s">
        <v>810</v>
      </c>
      <c r="F628" t="s">
        <v>799</v>
      </c>
      <c r="G628" t="s">
        <v>798</v>
      </c>
      <c r="H628" t="s">
        <v>798</v>
      </c>
      <c r="I628">
        <v>0</v>
      </c>
      <c r="J628" t="s">
        <v>1023</v>
      </c>
      <c r="K628" t="s">
        <v>1024</v>
      </c>
      <c r="L628" t="s">
        <v>842</v>
      </c>
      <c r="M628" t="s">
        <v>801</v>
      </c>
      <c r="N628" t="s">
        <v>797</v>
      </c>
      <c r="O628" t="s">
        <v>797</v>
      </c>
      <c r="P628" t="s">
        <v>3392</v>
      </c>
      <c r="Q628" t="s">
        <v>3393</v>
      </c>
      <c r="R628" t="s">
        <v>3398</v>
      </c>
      <c r="S628" t="s">
        <v>814</v>
      </c>
      <c r="T628" t="s">
        <v>3399</v>
      </c>
      <c r="U628">
        <v>1</v>
      </c>
      <c r="V628" t="s">
        <v>3396</v>
      </c>
      <c r="W628" t="s">
        <v>3397</v>
      </c>
    </row>
    <row r="629" spans="1:23" customFormat="1" ht="16" x14ac:dyDescent="0.2">
      <c r="A629" t="s">
        <v>3400</v>
      </c>
      <c r="B629" t="s">
        <v>3401</v>
      </c>
      <c r="C629" t="s">
        <v>3402</v>
      </c>
      <c r="D629">
        <v>2203</v>
      </c>
      <c r="E629" t="s">
        <v>821</v>
      </c>
      <c r="F629" t="s">
        <v>799</v>
      </c>
      <c r="G629" t="s">
        <v>798</v>
      </c>
      <c r="H629" t="s">
        <v>798</v>
      </c>
      <c r="I629">
        <v>0</v>
      </c>
      <c r="J629" t="s">
        <v>797</v>
      </c>
      <c r="K629" t="s">
        <v>797</v>
      </c>
      <c r="L629" t="s">
        <v>1721</v>
      </c>
      <c r="M629" t="s">
        <v>797</v>
      </c>
      <c r="N629" t="s">
        <v>812</v>
      </c>
      <c r="O629" t="s">
        <v>813</v>
      </c>
      <c r="P629" t="s">
        <v>797</v>
      </c>
      <c r="Q629" t="s">
        <v>797</v>
      </c>
      <c r="R629" t="s">
        <v>37</v>
      </c>
      <c r="S629" t="s">
        <v>814</v>
      </c>
      <c r="T629" t="s">
        <v>3403</v>
      </c>
      <c r="U629">
        <v>0</v>
      </c>
      <c r="V629" t="s">
        <v>3404</v>
      </c>
      <c r="W629" t="s">
        <v>3405</v>
      </c>
    </row>
    <row r="630" spans="1:23" customFormat="1" ht="16" x14ac:dyDescent="0.2">
      <c r="A630" t="s">
        <v>3406</v>
      </c>
      <c r="B630" t="s">
        <v>3407</v>
      </c>
      <c r="C630" t="s">
        <v>3408</v>
      </c>
      <c r="D630">
        <v>2023</v>
      </c>
      <c r="E630" t="s">
        <v>877</v>
      </c>
      <c r="F630" t="s">
        <v>798</v>
      </c>
      <c r="G630" t="s">
        <v>799</v>
      </c>
      <c r="H630" t="s">
        <v>798</v>
      </c>
      <c r="I630">
        <v>0</v>
      </c>
      <c r="J630" t="s">
        <v>797</v>
      </c>
      <c r="K630" t="s">
        <v>797</v>
      </c>
      <c r="L630" t="s">
        <v>1082</v>
      </c>
      <c r="M630" t="s">
        <v>797</v>
      </c>
      <c r="N630" t="s">
        <v>812</v>
      </c>
      <c r="O630" t="s">
        <v>813</v>
      </c>
      <c r="P630" t="s">
        <v>797</v>
      </c>
      <c r="Q630" t="s">
        <v>797</v>
      </c>
      <c r="R630" t="s">
        <v>37</v>
      </c>
      <c r="S630" t="s">
        <v>814</v>
      </c>
      <c r="T630" t="s">
        <v>3409</v>
      </c>
      <c r="U630">
        <v>0</v>
      </c>
      <c r="V630" t="s">
        <v>3410</v>
      </c>
      <c r="W630" t="s">
        <v>3411</v>
      </c>
    </row>
    <row r="631" spans="1:23" customFormat="1" ht="16" x14ac:dyDescent="0.2">
      <c r="A631" t="s">
        <v>3412</v>
      </c>
      <c r="B631" t="s">
        <v>37</v>
      </c>
      <c r="C631" t="s">
        <v>37</v>
      </c>
      <c r="D631">
        <v>1783</v>
      </c>
      <c r="E631" t="s">
        <v>144</v>
      </c>
      <c r="F631" t="s">
        <v>798</v>
      </c>
      <c r="G631" t="s">
        <v>799</v>
      </c>
      <c r="H631" t="s">
        <v>798</v>
      </c>
      <c r="I631">
        <v>0</v>
      </c>
      <c r="J631" t="s">
        <v>1574</v>
      </c>
      <c r="K631" t="s">
        <v>1575</v>
      </c>
      <c r="L631" t="s">
        <v>1191</v>
      </c>
      <c r="M631" t="s">
        <v>801</v>
      </c>
      <c r="N631" t="s">
        <v>797</v>
      </c>
      <c r="O631" t="s">
        <v>797</v>
      </c>
      <c r="P631" t="s">
        <v>3413</v>
      </c>
      <c r="Q631" t="s">
        <v>3414</v>
      </c>
      <c r="R631" t="s">
        <v>3415</v>
      </c>
      <c r="S631" t="s">
        <v>44</v>
      </c>
      <c r="T631" t="s">
        <v>3416</v>
      </c>
      <c r="U631">
        <v>0</v>
      </c>
      <c r="V631" t="s">
        <v>3417</v>
      </c>
      <c r="W631" t="s">
        <v>3418</v>
      </c>
    </row>
    <row r="632" spans="1:23" customFormat="1" ht="16" x14ac:dyDescent="0.2">
      <c r="A632" t="s">
        <v>3412</v>
      </c>
      <c r="B632" t="s">
        <v>37</v>
      </c>
      <c r="C632" t="s">
        <v>37</v>
      </c>
      <c r="D632">
        <v>1783</v>
      </c>
      <c r="E632" t="s">
        <v>1041</v>
      </c>
      <c r="F632" t="s">
        <v>798</v>
      </c>
      <c r="G632" t="s">
        <v>799</v>
      </c>
      <c r="H632" t="s">
        <v>798</v>
      </c>
      <c r="I632">
        <v>0</v>
      </c>
      <c r="J632" t="s">
        <v>1574</v>
      </c>
      <c r="K632" t="s">
        <v>1575</v>
      </c>
      <c r="L632" t="s">
        <v>1191</v>
      </c>
      <c r="M632" t="s">
        <v>801</v>
      </c>
      <c r="N632" t="s">
        <v>797</v>
      </c>
      <c r="O632" t="s">
        <v>797</v>
      </c>
      <c r="P632" t="s">
        <v>3413</v>
      </c>
      <c r="Q632" t="s">
        <v>3414</v>
      </c>
      <c r="R632" t="s">
        <v>3419</v>
      </c>
      <c r="S632" t="s">
        <v>44</v>
      </c>
      <c r="T632" t="s">
        <v>3420</v>
      </c>
      <c r="U632">
        <v>0</v>
      </c>
      <c r="V632" t="s">
        <v>3417</v>
      </c>
      <c r="W632" t="s">
        <v>3418</v>
      </c>
    </row>
    <row r="633" spans="1:23" customFormat="1" ht="16" x14ac:dyDescent="0.2">
      <c r="A633" t="s">
        <v>3412</v>
      </c>
      <c r="B633" t="s">
        <v>37</v>
      </c>
      <c r="C633" t="s">
        <v>37</v>
      </c>
      <c r="D633">
        <v>1783</v>
      </c>
      <c r="E633" t="s">
        <v>1436</v>
      </c>
      <c r="F633" t="s">
        <v>798</v>
      </c>
      <c r="G633" t="s">
        <v>799</v>
      </c>
      <c r="H633" t="s">
        <v>798</v>
      </c>
      <c r="I633">
        <v>0</v>
      </c>
      <c r="J633" t="s">
        <v>1574</v>
      </c>
      <c r="K633" t="s">
        <v>1575</v>
      </c>
      <c r="L633" t="s">
        <v>1191</v>
      </c>
      <c r="M633" t="s">
        <v>801</v>
      </c>
      <c r="N633" t="s">
        <v>797</v>
      </c>
      <c r="O633" t="s">
        <v>797</v>
      </c>
      <c r="P633" t="s">
        <v>3413</v>
      </c>
      <c r="Q633" t="s">
        <v>3414</v>
      </c>
      <c r="R633" t="s">
        <v>3421</v>
      </c>
      <c r="S633" t="s">
        <v>44</v>
      </c>
      <c r="T633" t="s">
        <v>3422</v>
      </c>
      <c r="U633">
        <v>0</v>
      </c>
      <c r="V633" t="s">
        <v>3417</v>
      </c>
      <c r="W633" t="s">
        <v>3418</v>
      </c>
    </row>
    <row r="634" spans="1:23" customFormat="1" ht="16" x14ac:dyDescent="0.2">
      <c r="A634" t="s">
        <v>3412</v>
      </c>
      <c r="B634" t="s">
        <v>37</v>
      </c>
      <c r="C634" t="s">
        <v>37</v>
      </c>
      <c r="D634">
        <v>1783</v>
      </c>
      <c r="E634" t="s">
        <v>904</v>
      </c>
      <c r="F634" t="s">
        <v>798</v>
      </c>
      <c r="G634" t="s">
        <v>799</v>
      </c>
      <c r="H634" t="s">
        <v>798</v>
      </c>
      <c r="I634">
        <v>0</v>
      </c>
      <c r="J634" t="s">
        <v>1574</v>
      </c>
      <c r="K634" t="s">
        <v>1575</v>
      </c>
      <c r="L634" t="s">
        <v>1191</v>
      </c>
      <c r="M634" t="s">
        <v>801</v>
      </c>
      <c r="N634" t="s">
        <v>797</v>
      </c>
      <c r="O634" t="s">
        <v>797</v>
      </c>
      <c r="P634" t="s">
        <v>3413</v>
      </c>
      <c r="Q634" t="s">
        <v>3414</v>
      </c>
      <c r="R634" t="s">
        <v>3423</v>
      </c>
      <c r="S634" t="s">
        <v>44</v>
      </c>
      <c r="T634" t="s">
        <v>3424</v>
      </c>
      <c r="U634">
        <v>0</v>
      </c>
      <c r="V634" t="s">
        <v>3417</v>
      </c>
      <c r="W634" t="s">
        <v>3418</v>
      </c>
    </row>
    <row r="635" spans="1:23" customFormat="1" ht="16" x14ac:dyDescent="0.2">
      <c r="A635" t="s">
        <v>3425</v>
      </c>
      <c r="B635" t="s">
        <v>3426</v>
      </c>
      <c r="C635" t="s">
        <v>3427</v>
      </c>
      <c r="D635">
        <v>1338</v>
      </c>
      <c r="E635" t="s">
        <v>866</v>
      </c>
      <c r="F635" t="s">
        <v>799</v>
      </c>
      <c r="G635" t="s">
        <v>798</v>
      </c>
      <c r="H635" t="s">
        <v>798</v>
      </c>
      <c r="I635">
        <v>0</v>
      </c>
      <c r="J635" t="s">
        <v>797</v>
      </c>
      <c r="K635" t="s">
        <v>797</v>
      </c>
      <c r="L635" t="s">
        <v>835</v>
      </c>
      <c r="M635" t="s">
        <v>797</v>
      </c>
      <c r="N635" t="s">
        <v>3428</v>
      </c>
      <c r="O635" t="s">
        <v>37</v>
      </c>
      <c r="P635" t="s">
        <v>797</v>
      </c>
      <c r="Q635" t="s">
        <v>797</v>
      </c>
      <c r="R635" t="s">
        <v>37</v>
      </c>
      <c r="S635" t="s">
        <v>814</v>
      </c>
      <c r="T635" t="s">
        <v>3429</v>
      </c>
      <c r="U635">
        <v>0</v>
      </c>
      <c r="V635" t="s">
        <v>3430</v>
      </c>
      <c r="W635" t="s">
        <v>3431</v>
      </c>
    </row>
    <row r="636" spans="1:23" customFormat="1" ht="16" x14ac:dyDescent="0.2">
      <c r="A636" t="s">
        <v>3425</v>
      </c>
      <c r="B636" t="s">
        <v>3426</v>
      </c>
      <c r="C636" t="s">
        <v>3427</v>
      </c>
      <c r="D636">
        <v>1338</v>
      </c>
      <c r="E636" t="s">
        <v>992</v>
      </c>
      <c r="F636" t="s">
        <v>799</v>
      </c>
      <c r="G636" t="s">
        <v>798</v>
      </c>
      <c r="H636" t="s">
        <v>798</v>
      </c>
      <c r="I636">
        <v>0</v>
      </c>
      <c r="J636" t="s">
        <v>797</v>
      </c>
      <c r="K636" t="s">
        <v>797</v>
      </c>
      <c r="L636" t="s">
        <v>835</v>
      </c>
      <c r="M636" t="s">
        <v>797</v>
      </c>
      <c r="N636" t="s">
        <v>3428</v>
      </c>
      <c r="O636" t="s">
        <v>37</v>
      </c>
      <c r="P636" t="s">
        <v>797</v>
      </c>
      <c r="Q636" t="s">
        <v>797</v>
      </c>
      <c r="R636" t="s">
        <v>37</v>
      </c>
      <c r="S636" t="s">
        <v>814</v>
      </c>
      <c r="T636" t="s">
        <v>3432</v>
      </c>
      <c r="U636">
        <v>0</v>
      </c>
      <c r="V636" t="s">
        <v>3430</v>
      </c>
      <c r="W636" t="s">
        <v>3431</v>
      </c>
    </row>
    <row r="637" spans="1:23" customFormat="1" ht="16" x14ac:dyDescent="0.2">
      <c r="A637" t="s">
        <v>3425</v>
      </c>
      <c r="B637" t="s">
        <v>3426</v>
      </c>
      <c r="C637" t="s">
        <v>3427</v>
      </c>
      <c r="D637">
        <v>1338</v>
      </c>
      <c r="E637" t="s">
        <v>856</v>
      </c>
      <c r="F637" t="s">
        <v>799</v>
      </c>
      <c r="G637" t="s">
        <v>798</v>
      </c>
      <c r="H637" t="s">
        <v>798</v>
      </c>
      <c r="I637">
        <v>0</v>
      </c>
      <c r="J637" t="s">
        <v>797</v>
      </c>
      <c r="K637" t="s">
        <v>797</v>
      </c>
      <c r="L637" t="s">
        <v>835</v>
      </c>
      <c r="M637" t="s">
        <v>797</v>
      </c>
      <c r="N637" t="s">
        <v>3428</v>
      </c>
      <c r="O637" t="s">
        <v>37</v>
      </c>
      <c r="P637" t="s">
        <v>797</v>
      </c>
      <c r="Q637" t="s">
        <v>797</v>
      </c>
      <c r="R637" t="s">
        <v>37</v>
      </c>
      <c r="S637" t="s">
        <v>814</v>
      </c>
      <c r="T637" t="s">
        <v>3433</v>
      </c>
      <c r="U637">
        <v>0</v>
      </c>
      <c r="V637" t="s">
        <v>3430</v>
      </c>
      <c r="W637" t="s">
        <v>3431</v>
      </c>
    </row>
    <row r="638" spans="1:23" customFormat="1" ht="16" x14ac:dyDescent="0.2">
      <c r="A638" t="s">
        <v>3425</v>
      </c>
      <c r="B638" t="s">
        <v>3426</v>
      </c>
      <c r="C638" t="s">
        <v>3427</v>
      </c>
      <c r="D638">
        <v>1338</v>
      </c>
      <c r="E638" t="s">
        <v>955</v>
      </c>
      <c r="F638" t="s">
        <v>799</v>
      </c>
      <c r="G638" t="s">
        <v>798</v>
      </c>
      <c r="H638" t="s">
        <v>798</v>
      </c>
      <c r="I638">
        <v>0</v>
      </c>
      <c r="J638" t="s">
        <v>797</v>
      </c>
      <c r="K638" t="s">
        <v>797</v>
      </c>
      <c r="L638" t="s">
        <v>835</v>
      </c>
      <c r="M638" t="s">
        <v>797</v>
      </c>
      <c r="N638" t="s">
        <v>3428</v>
      </c>
      <c r="O638" t="s">
        <v>37</v>
      </c>
      <c r="P638" t="s">
        <v>797</v>
      </c>
      <c r="Q638" t="s">
        <v>797</v>
      </c>
      <c r="R638" t="s">
        <v>37</v>
      </c>
      <c r="S638" t="s">
        <v>814</v>
      </c>
      <c r="T638" t="s">
        <v>3434</v>
      </c>
      <c r="U638">
        <v>0</v>
      </c>
      <c r="V638" t="s">
        <v>3430</v>
      </c>
      <c r="W638" t="s">
        <v>3431</v>
      </c>
    </row>
    <row r="639" spans="1:23" customFormat="1" ht="16" x14ac:dyDescent="0.2">
      <c r="A639" t="s">
        <v>3435</v>
      </c>
      <c r="B639" t="s">
        <v>37</v>
      </c>
      <c r="C639" t="s">
        <v>37</v>
      </c>
      <c r="D639">
        <v>2503</v>
      </c>
      <c r="E639" t="s">
        <v>821</v>
      </c>
      <c r="F639" t="s">
        <v>799</v>
      </c>
      <c r="G639" t="s">
        <v>798</v>
      </c>
      <c r="H639" t="s">
        <v>798</v>
      </c>
      <c r="I639">
        <v>0</v>
      </c>
      <c r="J639" t="s">
        <v>797</v>
      </c>
      <c r="K639" t="s">
        <v>797</v>
      </c>
      <c r="L639" t="s">
        <v>1721</v>
      </c>
      <c r="M639" t="s">
        <v>797</v>
      </c>
      <c r="N639" t="s">
        <v>812</v>
      </c>
      <c r="O639" t="s">
        <v>813</v>
      </c>
      <c r="P639" t="s">
        <v>797</v>
      </c>
      <c r="Q639" t="s">
        <v>797</v>
      </c>
      <c r="R639" t="s">
        <v>37</v>
      </c>
      <c r="S639" t="s">
        <v>814</v>
      </c>
      <c r="T639" t="s">
        <v>3436</v>
      </c>
      <c r="U639">
        <v>0</v>
      </c>
      <c r="V639" t="s">
        <v>3437</v>
      </c>
      <c r="W639" t="s">
        <v>3438</v>
      </c>
    </row>
    <row r="640" spans="1:23" customFormat="1" ht="16" x14ac:dyDescent="0.2">
      <c r="A640" t="s">
        <v>3439</v>
      </c>
      <c r="B640" t="s">
        <v>3440</v>
      </c>
      <c r="C640" t="s">
        <v>3441</v>
      </c>
      <c r="D640">
        <v>1452</v>
      </c>
      <c r="E640" t="s">
        <v>877</v>
      </c>
      <c r="F640" t="s">
        <v>798</v>
      </c>
      <c r="G640" t="s">
        <v>799</v>
      </c>
      <c r="H640" t="s">
        <v>798</v>
      </c>
      <c r="I640">
        <v>0</v>
      </c>
      <c r="J640" t="s">
        <v>3442</v>
      </c>
      <c r="K640" t="s">
        <v>3443</v>
      </c>
      <c r="L640" t="s">
        <v>835</v>
      </c>
      <c r="M640" t="s">
        <v>801</v>
      </c>
      <c r="N640" t="s">
        <v>797</v>
      </c>
      <c r="O640" t="s">
        <v>797</v>
      </c>
      <c r="P640" t="s">
        <v>3444</v>
      </c>
      <c r="Q640" t="s">
        <v>3445</v>
      </c>
      <c r="R640" t="s">
        <v>3446</v>
      </c>
      <c r="S640" t="s">
        <v>44</v>
      </c>
      <c r="T640" t="s">
        <v>3447</v>
      </c>
      <c r="U640">
        <v>12</v>
      </c>
      <c r="V640" t="s">
        <v>3448</v>
      </c>
      <c r="W640" t="s">
        <v>3449</v>
      </c>
    </row>
    <row r="641" spans="1:23" customFormat="1" ht="16" x14ac:dyDescent="0.2">
      <c r="A641" t="s">
        <v>3450</v>
      </c>
      <c r="B641" t="s">
        <v>3451</v>
      </c>
      <c r="C641" t="s">
        <v>3452</v>
      </c>
      <c r="D641">
        <v>1339</v>
      </c>
      <c r="E641" t="s">
        <v>144</v>
      </c>
      <c r="F641" t="s">
        <v>799</v>
      </c>
      <c r="G641" t="s">
        <v>798</v>
      </c>
      <c r="H641" t="s">
        <v>798</v>
      </c>
      <c r="I641">
        <v>0</v>
      </c>
      <c r="J641" t="s">
        <v>1582</v>
      </c>
      <c r="K641" t="s">
        <v>1583</v>
      </c>
      <c r="L641" t="s">
        <v>1132</v>
      </c>
      <c r="M641" t="s">
        <v>801</v>
      </c>
      <c r="N641" t="s">
        <v>797</v>
      </c>
      <c r="O641" t="s">
        <v>797</v>
      </c>
      <c r="P641" t="s">
        <v>3453</v>
      </c>
      <c r="Q641" t="s">
        <v>3454</v>
      </c>
      <c r="R641" t="s">
        <v>3455</v>
      </c>
      <c r="S641" t="s">
        <v>44</v>
      </c>
      <c r="T641" t="s">
        <v>3456</v>
      </c>
      <c r="U641">
        <v>0</v>
      </c>
      <c r="V641" t="s">
        <v>3457</v>
      </c>
      <c r="W641" t="s">
        <v>3458</v>
      </c>
    </row>
    <row r="642" spans="1:23" customFormat="1" ht="16" x14ac:dyDescent="0.2">
      <c r="A642" t="s">
        <v>3450</v>
      </c>
      <c r="B642" t="s">
        <v>3451</v>
      </c>
      <c r="C642" t="s">
        <v>3452</v>
      </c>
      <c r="D642">
        <v>1339</v>
      </c>
      <c r="E642" t="s">
        <v>985</v>
      </c>
      <c r="F642" t="s">
        <v>799</v>
      </c>
      <c r="G642" t="s">
        <v>798</v>
      </c>
      <c r="H642" t="s">
        <v>798</v>
      </c>
      <c r="I642">
        <v>0</v>
      </c>
      <c r="J642" t="s">
        <v>1582</v>
      </c>
      <c r="K642" t="s">
        <v>1583</v>
      </c>
      <c r="L642" t="s">
        <v>1132</v>
      </c>
      <c r="M642" t="s">
        <v>801</v>
      </c>
      <c r="N642" t="s">
        <v>797</v>
      </c>
      <c r="O642" t="s">
        <v>797</v>
      </c>
      <c r="P642" t="s">
        <v>3453</v>
      </c>
      <c r="Q642" t="s">
        <v>3454</v>
      </c>
      <c r="R642" t="s">
        <v>3459</v>
      </c>
      <c r="S642" t="s">
        <v>44</v>
      </c>
      <c r="T642" t="s">
        <v>3460</v>
      </c>
      <c r="U642">
        <v>0</v>
      </c>
      <c r="V642" t="s">
        <v>3457</v>
      </c>
      <c r="W642" t="s">
        <v>3458</v>
      </c>
    </row>
    <row r="643" spans="1:23" customFormat="1" ht="16" x14ac:dyDescent="0.2">
      <c r="A643" t="s">
        <v>3450</v>
      </c>
      <c r="B643" t="s">
        <v>3451</v>
      </c>
      <c r="C643" t="s">
        <v>3452</v>
      </c>
      <c r="D643">
        <v>1339</v>
      </c>
      <c r="E643" t="s">
        <v>1041</v>
      </c>
      <c r="F643" t="s">
        <v>799</v>
      </c>
      <c r="G643" t="s">
        <v>798</v>
      </c>
      <c r="H643" t="s">
        <v>798</v>
      </c>
      <c r="I643">
        <v>0</v>
      </c>
      <c r="J643" t="s">
        <v>1582</v>
      </c>
      <c r="K643" t="s">
        <v>1583</v>
      </c>
      <c r="L643" t="s">
        <v>1132</v>
      </c>
      <c r="M643" t="s">
        <v>801</v>
      </c>
      <c r="N643" t="s">
        <v>797</v>
      </c>
      <c r="O643" t="s">
        <v>797</v>
      </c>
      <c r="P643" t="s">
        <v>3453</v>
      </c>
      <c r="Q643" t="s">
        <v>3454</v>
      </c>
      <c r="R643" t="s">
        <v>3461</v>
      </c>
      <c r="S643" t="s">
        <v>44</v>
      </c>
      <c r="T643" t="s">
        <v>3462</v>
      </c>
      <c r="U643">
        <v>0</v>
      </c>
      <c r="V643" t="s">
        <v>3457</v>
      </c>
      <c r="W643" t="s">
        <v>3458</v>
      </c>
    </row>
    <row r="644" spans="1:23" customFormat="1" ht="16" x14ac:dyDescent="0.2">
      <c r="A644" t="s">
        <v>3450</v>
      </c>
      <c r="B644" t="s">
        <v>3451</v>
      </c>
      <c r="C644" t="s">
        <v>3452</v>
      </c>
      <c r="D644">
        <v>1339</v>
      </c>
      <c r="E644" t="s">
        <v>1436</v>
      </c>
      <c r="F644" t="s">
        <v>799</v>
      </c>
      <c r="G644" t="s">
        <v>798</v>
      </c>
      <c r="H644" t="s">
        <v>798</v>
      </c>
      <c r="I644">
        <v>0</v>
      </c>
      <c r="J644" t="s">
        <v>1582</v>
      </c>
      <c r="K644" t="s">
        <v>1583</v>
      </c>
      <c r="L644" t="s">
        <v>1132</v>
      </c>
      <c r="M644" t="s">
        <v>801</v>
      </c>
      <c r="N644" t="s">
        <v>797</v>
      </c>
      <c r="O644" t="s">
        <v>797</v>
      </c>
      <c r="P644" t="s">
        <v>3453</v>
      </c>
      <c r="Q644" t="s">
        <v>3454</v>
      </c>
      <c r="R644" t="s">
        <v>3463</v>
      </c>
      <c r="S644" t="s">
        <v>44</v>
      </c>
      <c r="T644" t="s">
        <v>3464</v>
      </c>
      <c r="U644">
        <v>0</v>
      </c>
      <c r="V644" t="s">
        <v>3457</v>
      </c>
      <c r="W644" t="s">
        <v>3458</v>
      </c>
    </row>
    <row r="645" spans="1:23" customFormat="1" ht="16" x14ac:dyDescent="0.2">
      <c r="A645" t="s">
        <v>3465</v>
      </c>
      <c r="B645" t="s">
        <v>3466</v>
      </c>
      <c r="C645" t="s">
        <v>3467</v>
      </c>
      <c r="D645">
        <v>1430</v>
      </c>
      <c r="E645" t="s">
        <v>797</v>
      </c>
      <c r="F645" t="s">
        <v>798</v>
      </c>
      <c r="G645" t="s">
        <v>797</v>
      </c>
      <c r="H645" t="s">
        <v>799</v>
      </c>
      <c r="I645">
        <v>4</v>
      </c>
      <c r="J645" t="s">
        <v>800</v>
      </c>
      <c r="K645" t="s">
        <v>797</v>
      </c>
      <c r="L645" t="s">
        <v>37</v>
      </c>
      <c r="M645" t="s">
        <v>801</v>
      </c>
      <c r="N645" t="s">
        <v>797</v>
      </c>
      <c r="O645" t="s">
        <v>797</v>
      </c>
      <c r="P645" t="s">
        <v>802</v>
      </c>
      <c r="Q645" t="s">
        <v>803</v>
      </c>
      <c r="R645" t="s">
        <v>3468</v>
      </c>
      <c r="S645" t="s">
        <v>797</v>
      </c>
      <c r="T645" t="s">
        <v>3469</v>
      </c>
      <c r="U645">
        <v>20</v>
      </c>
      <c r="V645" t="s">
        <v>3470</v>
      </c>
      <c r="W645" t="s">
        <v>3471</v>
      </c>
    </row>
    <row r="646" spans="1:23" customFormat="1" ht="16" x14ac:dyDescent="0.2">
      <c r="A646" t="s">
        <v>3472</v>
      </c>
      <c r="B646" t="s">
        <v>3473</v>
      </c>
      <c r="C646" t="s">
        <v>3474</v>
      </c>
      <c r="D646">
        <v>1340</v>
      </c>
      <c r="E646" t="s">
        <v>1092</v>
      </c>
      <c r="F646" t="s">
        <v>799</v>
      </c>
      <c r="G646" t="s">
        <v>798</v>
      </c>
      <c r="H646" t="s">
        <v>798</v>
      </c>
      <c r="I646">
        <v>0</v>
      </c>
      <c r="J646" t="s">
        <v>3475</v>
      </c>
      <c r="K646" t="s">
        <v>3476</v>
      </c>
      <c r="L646" t="s">
        <v>995</v>
      </c>
      <c r="M646" t="s">
        <v>801</v>
      </c>
      <c r="N646" t="s">
        <v>797</v>
      </c>
      <c r="O646" t="s">
        <v>797</v>
      </c>
      <c r="P646" t="s">
        <v>3477</v>
      </c>
      <c r="Q646" t="s">
        <v>3478</v>
      </c>
      <c r="R646" t="s">
        <v>3479</v>
      </c>
      <c r="S646" t="s">
        <v>44</v>
      </c>
      <c r="T646" t="s">
        <v>3480</v>
      </c>
      <c r="U646">
        <v>0</v>
      </c>
      <c r="V646" t="s">
        <v>3481</v>
      </c>
      <c r="W646" t="s">
        <v>3482</v>
      </c>
    </row>
    <row r="647" spans="1:23" customFormat="1" ht="16" x14ac:dyDescent="0.2">
      <c r="A647" t="s">
        <v>3472</v>
      </c>
      <c r="B647" t="s">
        <v>3473</v>
      </c>
      <c r="C647" t="s">
        <v>3474</v>
      </c>
      <c r="D647">
        <v>1340</v>
      </c>
      <c r="E647" t="s">
        <v>144</v>
      </c>
      <c r="F647" t="s">
        <v>799</v>
      </c>
      <c r="G647" t="s">
        <v>798</v>
      </c>
      <c r="H647" t="s">
        <v>798</v>
      </c>
      <c r="I647">
        <v>0</v>
      </c>
      <c r="J647" t="s">
        <v>3475</v>
      </c>
      <c r="K647" t="s">
        <v>3476</v>
      </c>
      <c r="L647" t="s">
        <v>995</v>
      </c>
      <c r="M647" t="s">
        <v>801</v>
      </c>
      <c r="N647" t="s">
        <v>797</v>
      </c>
      <c r="O647" t="s">
        <v>797</v>
      </c>
      <c r="P647" t="s">
        <v>3477</v>
      </c>
      <c r="Q647" t="s">
        <v>3478</v>
      </c>
      <c r="R647" t="s">
        <v>3483</v>
      </c>
      <c r="S647" t="s">
        <v>44</v>
      </c>
      <c r="T647" t="s">
        <v>3484</v>
      </c>
      <c r="U647">
        <v>30</v>
      </c>
      <c r="V647" t="s">
        <v>3481</v>
      </c>
      <c r="W647" t="s">
        <v>3482</v>
      </c>
    </row>
    <row r="648" spans="1:23" customFormat="1" ht="16" x14ac:dyDescent="0.2">
      <c r="A648" t="s">
        <v>3472</v>
      </c>
      <c r="B648" t="s">
        <v>3473</v>
      </c>
      <c r="C648" t="s">
        <v>3474</v>
      </c>
      <c r="D648">
        <v>1340</v>
      </c>
      <c r="E648" t="s">
        <v>985</v>
      </c>
      <c r="F648" t="s">
        <v>799</v>
      </c>
      <c r="G648" t="s">
        <v>798</v>
      </c>
      <c r="H648" t="s">
        <v>798</v>
      </c>
      <c r="I648">
        <v>0</v>
      </c>
      <c r="J648" t="s">
        <v>3475</v>
      </c>
      <c r="K648" t="s">
        <v>3476</v>
      </c>
      <c r="L648" t="s">
        <v>995</v>
      </c>
      <c r="M648" t="s">
        <v>801</v>
      </c>
      <c r="N648" t="s">
        <v>797</v>
      </c>
      <c r="O648" t="s">
        <v>797</v>
      </c>
      <c r="P648" t="s">
        <v>3477</v>
      </c>
      <c r="Q648" t="s">
        <v>3478</v>
      </c>
      <c r="R648" t="s">
        <v>3485</v>
      </c>
      <c r="S648" t="s">
        <v>44</v>
      </c>
      <c r="T648" t="s">
        <v>3486</v>
      </c>
      <c r="U648">
        <v>26</v>
      </c>
      <c r="V648" t="s">
        <v>3481</v>
      </c>
      <c r="W648" t="s">
        <v>3482</v>
      </c>
    </row>
    <row r="649" spans="1:23" customFormat="1" ht="16" x14ac:dyDescent="0.2">
      <c r="A649" t="s">
        <v>3472</v>
      </c>
      <c r="B649" t="s">
        <v>3473</v>
      </c>
      <c r="C649" t="s">
        <v>3474</v>
      </c>
      <c r="D649">
        <v>1340</v>
      </c>
      <c r="E649" t="s">
        <v>1041</v>
      </c>
      <c r="F649" t="s">
        <v>799</v>
      </c>
      <c r="G649" t="s">
        <v>798</v>
      </c>
      <c r="H649" t="s">
        <v>798</v>
      </c>
      <c r="I649">
        <v>0</v>
      </c>
      <c r="J649" t="s">
        <v>3475</v>
      </c>
      <c r="K649" t="s">
        <v>3476</v>
      </c>
      <c r="L649" t="s">
        <v>995</v>
      </c>
      <c r="M649" t="s">
        <v>801</v>
      </c>
      <c r="N649" t="s">
        <v>797</v>
      </c>
      <c r="O649" t="s">
        <v>797</v>
      </c>
      <c r="P649" t="s">
        <v>3477</v>
      </c>
      <c r="Q649" t="s">
        <v>3478</v>
      </c>
      <c r="R649" t="s">
        <v>3487</v>
      </c>
      <c r="S649" t="s">
        <v>44</v>
      </c>
      <c r="T649" t="s">
        <v>3488</v>
      </c>
      <c r="U649">
        <v>40</v>
      </c>
      <c r="V649" t="s">
        <v>3481</v>
      </c>
      <c r="W649" t="s">
        <v>3482</v>
      </c>
    </row>
    <row r="650" spans="1:23" customFormat="1" ht="16" x14ac:dyDescent="0.2">
      <c r="A650" t="s">
        <v>3472</v>
      </c>
      <c r="B650" t="s">
        <v>3473</v>
      </c>
      <c r="C650" t="s">
        <v>3474</v>
      </c>
      <c r="D650">
        <v>1340</v>
      </c>
      <c r="E650" t="s">
        <v>1436</v>
      </c>
      <c r="F650" t="s">
        <v>799</v>
      </c>
      <c r="G650" t="s">
        <v>798</v>
      </c>
      <c r="H650" t="s">
        <v>798</v>
      </c>
      <c r="I650">
        <v>0</v>
      </c>
      <c r="J650" t="s">
        <v>3475</v>
      </c>
      <c r="K650" t="s">
        <v>3476</v>
      </c>
      <c r="L650" t="s">
        <v>995</v>
      </c>
      <c r="M650" t="s">
        <v>801</v>
      </c>
      <c r="N650" t="s">
        <v>797</v>
      </c>
      <c r="O650" t="s">
        <v>797</v>
      </c>
      <c r="P650" t="s">
        <v>3477</v>
      </c>
      <c r="Q650" t="s">
        <v>3478</v>
      </c>
      <c r="R650" t="s">
        <v>3489</v>
      </c>
      <c r="S650" t="s">
        <v>44</v>
      </c>
      <c r="T650" t="s">
        <v>3490</v>
      </c>
      <c r="U650">
        <v>1</v>
      </c>
      <c r="V650" t="s">
        <v>3481</v>
      </c>
      <c r="W650" t="s">
        <v>3482</v>
      </c>
    </row>
    <row r="651" spans="1:23" customFormat="1" ht="16" x14ac:dyDescent="0.2">
      <c r="A651" t="s">
        <v>3472</v>
      </c>
      <c r="B651" t="s">
        <v>3473</v>
      </c>
      <c r="C651" t="s">
        <v>3474</v>
      </c>
      <c r="D651">
        <v>1340</v>
      </c>
      <c r="E651" t="s">
        <v>866</v>
      </c>
      <c r="F651" t="s">
        <v>799</v>
      </c>
      <c r="G651" t="s">
        <v>798</v>
      </c>
      <c r="H651" t="s">
        <v>798</v>
      </c>
      <c r="I651">
        <v>0</v>
      </c>
      <c r="J651" t="s">
        <v>3475</v>
      </c>
      <c r="K651" t="s">
        <v>3476</v>
      </c>
      <c r="L651" t="s">
        <v>995</v>
      </c>
      <c r="M651" t="s">
        <v>801</v>
      </c>
      <c r="N651" t="s">
        <v>797</v>
      </c>
      <c r="O651" t="s">
        <v>797</v>
      </c>
      <c r="P651" t="s">
        <v>3477</v>
      </c>
      <c r="Q651" t="s">
        <v>3478</v>
      </c>
      <c r="R651" t="s">
        <v>3491</v>
      </c>
      <c r="S651" t="s">
        <v>44</v>
      </c>
      <c r="T651" t="s">
        <v>3492</v>
      </c>
      <c r="U651">
        <v>0</v>
      </c>
      <c r="V651" t="s">
        <v>3481</v>
      </c>
      <c r="W651" t="s">
        <v>3482</v>
      </c>
    </row>
    <row r="652" spans="1:23" customFormat="1" ht="16" x14ac:dyDescent="0.2">
      <c r="A652" t="s">
        <v>3472</v>
      </c>
      <c r="B652" t="s">
        <v>3473</v>
      </c>
      <c r="C652" t="s">
        <v>3474</v>
      </c>
      <c r="D652">
        <v>1340</v>
      </c>
      <c r="E652" t="s">
        <v>904</v>
      </c>
      <c r="F652" t="s">
        <v>799</v>
      </c>
      <c r="G652" t="s">
        <v>798</v>
      </c>
      <c r="H652" t="s">
        <v>798</v>
      </c>
      <c r="I652">
        <v>0</v>
      </c>
      <c r="J652" t="s">
        <v>1069</v>
      </c>
      <c r="K652" t="s">
        <v>1070</v>
      </c>
      <c r="L652" t="s">
        <v>995</v>
      </c>
      <c r="M652" t="s">
        <v>801</v>
      </c>
      <c r="N652" t="s">
        <v>797</v>
      </c>
      <c r="O652" t="s">
        <v>797</v>
      </c>
      <c r="P652" t="s">
        <v>3493</v>
      </c>
      <c r="Q652" t="s">
        <v>3494</v>
      </c>
      <c r="R652" t="s">
        <v>3495</v>
      </c>
      <c r="S652" t="s">
        <v>44</v>
      </c>
      <c r="T652" t="s">
        <v>3496</v>
      </c>
      <c r="U652">
        <v>0</v>
      </c>
      <c r="V652" t="s">
        <v>3481</v>
      </c>
      <c r="W652" t="s">
        <v>3482</v>
      </c>
    </row>
    <row r="653" spans="1:23" customFormat="1" ht="16" x14ac:dyDescent="0.2">
      <c r="A653" t="s">
        <v>3472</v>
      </c>
      <c r="B653" t="s">
        <v>3473</v>
      </c>
      <c r="C653" t="s">
        <v>3474</v>
      </c>
      <c r="D653">
        <v>1340</v>
      </c>
      <c r="E653" t="s">
        <v>861</v>
      </c>
      <c r="F653" t="s">
        <v>799</v>
      </c>
      <c r="G653" t="s">
        <v>798</v>
      </c>
      <c r="H653" t="s">
        <v>798</v>
      </c>
      <c r="I653">
        <v>0</v>
      </c>
      <c r="J653" t="s">
        <v>1069</v>
      </c>
      <c r="K653" t="s">
        <v>1070</v>
      </c>
      <c r="L653" t="s">
        <v>995</v>
      </c>
      <c r="M653" t="s">
        <v>801</v>
      </c>
      <c r="N653" t="s">
        <v>797</v>
      </c>
      <c r="O653" t="s">
        <v>797</v>
      </c>
      <c r="P653" t="s">
        <v>3493</v>
      </c>
      <c r="Q653" t="s">
        <v>3494</v>
      </c>
      <c r="R653" t="s">
        <v>3497</v>
      </c>
      <c r="S653" t="s">
        <v>44</v>
      </c>
      <c r="T653" t="s">
        <v>3498</v>
      </c>
      <c r="U653">
        <v>0</v>
      </c>
      <c r="V653" t="s">
        <v>3481</v>
      </c>
      <c r="W653" t="s">
        <v>3482</v>
      </c>
    </row>
    <row r="654" spans="1:23" customFormat="1" ht="16" x14ac:dyDescent="0.2">
      <c r="A654" t="s">
        <v>3499</v>
      </c>
      <c r="B654" t="s">
        <v>37</v>
      </c>
      <c r="C654" t="s">
        <v>37</v>
      </c>
      <c r="D654">
        <v>87</v>
      </c>
      <c r="E654" t="s">
        <v>144</v>
      </c>
      <c r="F654" t="s">
        <v>799</v>
      </c>
      <c r="G654" t="s">
        <v>798</v>
      </c>
      <c r="H654" t="s">
        <v>798</v>
      </c>
      <c r="I654">
        <v>0</v>
      </c>
      <c r="J654" t="s">
        <v>797</v>
      </c>
      <c r="K654" t="s">
        <v>797</v>
      </c>
      <c r="L654" t="s">
        <v>37</v>
      </c>
      <c r="M654" t="s">
        <v>843</v>
      </c>
      <c r="N654" t="s">
        <v>797</v>
      </c>
      <c r="O654" t="s">
        <v>797</v>
      </c>
      <c r="P654" t="s">
        <v>898</v>
      </c>
      <c r="Q654" t="s">
        <v>899</v>
      </c>
      <c r="R654" t="s">
        <v>37</v>
      </c>
      <c r="S654" t="s">
        <v>814</v>
      </c>
      <c r="T654" t="s">
        <v>3500</v>
      </c>
      <c r="U654">
        <v>0</v>
      </c>
      <c r="V654" t="s">
        <v>3501</v>
      </c>
      <c r="W654" t="s">
        <v>3502</v>
      </c>
    </row>
    <row r="655" spans="1:23" customFormat="1" ht="16" x14ac:dyDescent="0.2">
      <c r="A655" t="s">
        <v>3503</v>
      </c>
      <c r="B655" t="s">
        <v>37</v>
      </c>
      <c r="C655" t="s">
        <v>37</v>
      </c>
      <c r="D655">
        <v>1474</v>
      </c>
      <c r="E655" t="s">
        <v>144</v>
      </c>
      <c r="F655" t="s">
        <v>799</v>
      </c>
      <c r="G655" t="s">
        <v>798</v>
      </c>
      <c r="H655" t="s">
        <v>798</v>
      </c>
      <c r="I655">
        <v>0</v>
      </c>
      <c r="J655" t="s">
        <v>797</v>
      </c>
      <c r="K655" t="s">
        <v>797</v>
      </c>
      <c r="L655" t="s">
        <v>842</v>
      </c>
      <c r="M655" t="s">
        <v>797</v>
      </c>
      <c r="N655" t="s">
        <v>812</v>
      </c>
      <c r="O655" t="s">
        <v>965</v>
      </c>
      <c r="P655" t="s">
        <v>797</v>
      </c>
      <c r="Q655" t="s">
        <v>797</v>
      </c>
      <c r="R655" t="s">
        <v>37</v>
      </c>
      <c r="S655" t="s">
        <v>814</v>
      </c>
      <c r="T655" t="s">
        <v>3504</v>
      </c>
      <c r="U655">
        <v>0</v>
      </c>
      <c r="V655" t="s">
        <v>3505</v>
      </c>
      <c r="W655" t="s">
        <v>3506</v>
      </c>
    </row>
    <row r="656" spans="1:23" customFormat="1" ht="16" x14ac:dyDescent="0.2">
      <c r="A656" t="s">
        <v>3503</v>
      </c>
      <c r="B656" t="s">
        <v>37</v>
      </c>
      <c r="C656" t="s">
        <v>37</v>
      </c>
      <c r="D656">
        <v>1474</v>
      </c>
      <c r="E656" t="s">
        <v>1041</v>
      </c>
      <c r="F656" t="s">
        <v>799</v>
      </c>
      <c r="G656" t="s">
        <v>798</v>
      </c>
      <c r="H656" t="s">
        <v>798</v>
      </c>
      <c r="I656">
        <v>0</v>
      </c>
      <c r="J656" t="s">
        <v>797</v>
      </c>
      <c r="K656" t="s">
        <v>797</v>
      </c>
      <c r="L656" t="s">
        <v>37</v>
      </c>
      <c r="M656" t="s">
        <v>843</v>
      </c>
      <c r="N656" t="s">
        <v>797</v>
      </c>
      <c r="O656" t="s">
        <v>797</v>
      </c>
      <c r="P656" t="s">
        <v>898</v>
      </c>
      <c r="Q656" t="s">
        <v>899</v>
      </c>
      <c r="R656" t="s">
        <v>37</v>
      </c>
      <c r="S656" t="s">
        <v>814</v>
      </c>
      <c r="T656" t="s">
        <v>3507</v>
      </c>
      <c r="U656">
        <v>0</v>
      </c>
      <c r="V656" t="s">
        <v>3505</v>
      </c>
      <c r="W656" t="s">
        <v>3506</v>
      </c>
    </row>
    <row r="657" spans="1:23" customFormat="1" ht="16" x14ac:dyDescent="0.2">
      <c r="A657" t="s">
        <v>3508</v>
      </c>
      <c r="B657" t="s">
        <v>37</v>
      </c>
      <c r="C657" t="s">
        <v>37</v>
      </c>
      <c r="D657">
        <v>1461</v>
      </c>
      <c r="E657" t="s">
        <v>1092</v>
      </c>
      <c r="F657" t="s">
        <v>799</v>
      </c>
      <c r="G657" t="s">
        <v>798</v>
      </c>
      <c r="H657" t="s">
        <v>798</v>
      </c>
      <c r="I657">
        <v>0</v>
      </c>
      <c r="J657" t="s">
        <v>797</v>
      </c>
      <c r="K657" t="s">
        <v>797</v>
      </c>
      <c r="L657" t="s">
        <v>995</v>
      </c>
      <c r="M657" t="s">
        <v>836</v>
      </c>
      <c r="N657" t="s">
        <v>797</v>
      </c>
      <c r="O657" t="s">
        <v>797</v>
      </c>
      <c r="P657" t="s">
        <v>797</v>
      </c>
      <c r="Q657" t="s">
        <v>797</v>
      </c>
      <c r="R657" t="s">
        <v>37</v>
      </c>
      <c r="S657" t="s">
        <v>814</v>
      </c>
      <c r="T657" t="s">
        <v>3509</v>
      </c>
      <c r="U657">
        <v>0</v>
      </c>
      <c r="V657" t="s">
        <v>3510</v>
      </c>
      <c r="W657" t="s">
        <v>3511</v>
      </c>
    </row>
    <row r="658" spans="1:23" customFormat="1" ht="16" x14ac:dyDescent="0.2">
      <c r="A658" t="s">
        <v>3508</v>
      </c>
      <c r="B658" t="s">
        <v>37</v>
      </c>
      <c r="C658" t="s">
        <v>37</v>
      </c>
      <c r="D658">
        <v>1461</v>
      </c>
      <c r="E658" t="s">
        <v>144</v>
      </c>
      <c r="F658" t="s">
        <v>799</v>
      </c>
      <c r="G658" t="s">
        <v>798</v>
      </c>
      <c r="H658" t="s">
        <v>798</v>
      </c>
      <c r="I658">
        <v>0</v>
      </c>
      <c r="J658" t="s">
        <v>1142</v>
      </c>
      <c r="K658" t="s">
        <v>1143</v>
      </c>
      <c r="L658" t="s">
        <v>995</v>
      </c>
      <c r="M658" t="s">
        <v>801</v>
      </c>
      <c r="N658" t="s">
        <v>797</v>
      </c>
      <c r="O658" t="s">
        <v>797</v>
      </c>
      <c r="P658" t="s">
        <v>3512</v>
      </c>
      <c r="Q658" t="s">
        <v>3513</v>
      </c>
      <c r="R658" t="s">
        <v>3514</v>
      </c>
      <c r="S658" t="s">
        <v>44</v>
      </c>
      <c r="T658" t="s">
        <v>3515</v>
      </c>
      <c r="U658">
        <v>2</v>
      </c>
      <c r="V658" t="s">
        <v>3510</v>
      </c>
      <c r="W658" t="s">
        <v>3511</v>
      </c>
    </row>
    <row r="659" spans="1:23" customFormat="1" ht="16" x14ac:dyDescent="0.2">
      <c r="A659" t="s">
        <v>3508</v>
      </c>
      <c r="B659" t="s">
        <v>37</v>
      </c>
      <c r="C659" t="s">
        <v>37</v>
      </c>
      <c r="D659">
        <v>1461</v>
      </c>
      <c r="E659" t="s">
        <v>985</v>
      </c>
      <c r="F659" t="s">
        <v>799</v>
      </c>
      <c r="G659" t="s">
        <v>798</v>
      </c>
      <c r="H659" t="s">
        <v>798</v>
      </c>
      <c r="I659">
        <v>0</v>
      </c>
      <c r="J659" t="s">
        <v>1142</v>
      </c>
      <c r="K659" t="s">
        <v>1143</v>
      </c>
      <c r="L659" t="s">
        <v>995</v>
      </c>
      <c r="M659" t="s">
        <v>801</v>
      </c>
      <c r="N659" t="s">
        <v>797</v>
      </c>
      <c r="O659" t="s">
        <v>797</v>
      </c>
      <c r="P659" t="s">
        <v>3512</v>
      </c>
      <c r="Q659" t="s">
        <v>3513</v>
      </c>
      <c r="R659" t="s">
        <v>3516</v>
      </c>
      <c r="S659" t="s">
        <v>44</v>
      </c>
      <c r="T659" t="s">
        <v>3517</v>
      </c>
      <c r="U659">
        <v>0</v>
      </c>
      <c r="V659" t="s">
        <v>3510</v>
      </c>
      <c r="W659" t="s">
        <v>3511</v>
      </c>
    </row>
    <row r="660" spans="1:23" customFormat="1" ht="16" x14ac:dyDescent="0.2">
      <c r="A660" t="s">
        <v>3508</v>
      </c>
      <c r="B660" t="s">
        <v>37</v>
      </c>
      <c r="C660" t="s">
        <v>37</v>
      </c>
      <c r="D660">
        <v>1461</v>
      </c>
      <c r="E660" t="s">
        <v>1041</v>
      </c>
      <c r="F660" t="s">
        <v>799</v>
      </c>
      <c r="G660" t="s">
        <v>798</v>
      </c>
      <c r="H660" t="s">
        <v>798</v>
      </c>
      <c r="I660">
        <v>0</v>
      </c>
      <c r="J660" t="s">
        <v>1142</v>
      </c>
      <c r="K660" t="s">
        <v>1143</v>
      </c>
      <c r="L660" t="s">
        <v>995</v>
      </c>
      <c r="M660" t="s">
        <v>801</v>
      </c>
      <c r="N660" t="s">
        <v>797</v>
      </c>
      <c r="O660" t="s">
        <v>797</v>
      </c>
      <c r="P660" t="s">
        <v>3512</v>
      </c>
      <c r="Q660" t="s">
        <v>3513</v>
      </c>
      <c r="R660" t="s">
        <v>3518</v>
      </c>
      <c r="S660" t="s">
        <v>44</v>
      </c>
      <c r="T660" t="s">
        <v>3519</v>
      </c>
      <c r="U660">
        <v>0</v>
      </c>
      <c r="V660" t="s">
        <v>3510</v>
      </c>
      <c r="W660" t="s">
        <v>3511</v>
      </c>
    </row>
    <row r="661" spans="1:23" customFormat="1" ht="16" x14ac:dyDescent="0.2">
      <c r="A661" t="s">
        <v>3508</v>
      </c>
      <c r="B661" t="s">
        <v>37</v>
      </c>
      <c r="C661" t="s">
        <v>37</v>
      </c>
      <c r="D661">
        <v>1461</v>
      </c>
      <c r="E661" t="s">
        <v>1436</v>
      </c>
      <c r="F661" t="s">
        <v>799</v>
      </c>
      <c r="G661" t="s">
        <v>798</v>
      </c>
      <c r="H661" t="s">
        <v>798</v>
      </c>
      <c r="I661">
        <v>0</v>
      </c>
      <c r="J661" t="s">
        <v>797</v>
      </c>
      <c r="K661" t="s">
        <v>797</v>
      </c>
      <c r="L661" t="s">
        <v>995</v>
      </c>
      <c r="M661" t="s">
        <v>836</v>
      </c>
      <c r="N661" t="s">
        <v>797</v>
      </c>
      <c r="O661" t="s">
        <v>797</v>
      </c>
      <c r="P661" t="s">
        <v>797</v>
      </c>
      <c r="Q661" t="s">
        <v>797</v>
      </c>
      <c r="R661" t="s">
        <v>37</v>
      </c>
      <c r="S661" t="s">
        <v>814</v>
      </c>
      <c r="T661" t="s">
        <v>3520</v>
      </c>
      <c r="U661">
        <v>0</v>
      </c>
      <c r="V661" t="s">
        <v>3510</v>
      </c>
      <c r="W661" t="s">
        <v>3511</v>
      </c>
    </row>
    <row r="662" spans="1:23" customFormat="1" ht="16" x14ac:dyDescent="0.2">
      <c r="A662" t="s">
        <v>3508</v>
      </c>
      <c r="B662" t="s">
        <v>37</v>
      </c>
      <c r="C662" t="s">
        <v>37</v>
      </c>
      <c r="D662">
        <v>1461</v>
      </c>
      <c r="E662" t="s">
        <v>866</v>
      </c>
      <c r="F662" t="s">
        <v>799</v>
      </c>
      <c r="G662" t="s">
        <v>798</v>
      </c>
      <c r="H662" t="s">
        <v>798</v>
      </c>
      <c r="I662">
        <v>0</v>
      </c>
      <c r="J662" t="s">
        <v>797</v>
      </c>
      <c r="K662" t="s">
        <v>797</v>
      </c>
      <c r="L662" t="s">
        <v>995</v>
      </c>
      <c r="M662" t="s">
        <v>836</v>
      </c>
      <c r="N662" t="s">
        <v>797</v>
      </c>
      <c r="O662" t="s">
        <v>797</v>
      </c>
      <c r="P662" t="s">
        <v>797</v>
      </c>
      <c r="Q662" t="s">
        <v>797</v>
      </c>
      <c r="R662" t="s">
        <v>37</v>
      </c>
      <c r="S662" t="s">
        <v>814</v>
      </c>
      <c r="T662" t="s">
        <v>3521</v>
      </c>
      <c r="U662">
        <v>0</v>
      </c>
      <c r="V662" t="s">
        <v>3510</v>
      </c>
      <c r="W662" t="s">
        <v>3511</v>
      </c>
    </row>
    <row r="663" spans="1:23" customFormat="1" ht="16" x14ac:dyDescent="0.2">
      <c r="A663" t="s">
        <v>3508</v>
      </c>
      <c r="B663" t="s">
        <v>37</v>
      </c>
      <c r="C663" t="s">
        <v>37</v>
      </c>
      <c r="D663">
        <v>1461</v>
      </c>
      <c r="E663" t="s">
        <v>904</v>
      </c>
      <c r="F663" t="s">
        <v>799</v>
      </c>
      <c r="G663" t="s">
        <v>798</v>
      </c>
      <c r="H663" t="s">
        <v>798</v>
      </c>
      <c r="I663">
        <v>0</v>
      </c>
      <c r="J663" t="s">
        <v>797</v>
      </c>
      <c r="K663" t="s">
        <v>797</v>
      </c>
      <c r="L663" t="s">
        <v>995</v>
      </c>
      <c r="M663" t="s">
        <v>836</v>
      </c>
      <c r="N663" t="s">
        <v>797</v>
      </c>
      <c r="O663" t="s">
        <v>797</v>
      </c>
      <c r="P663" t="s">
        <v>797</v>
      </c>
      <c r="Q663" t="s">
        <v>797</v>
      </c>
      <c r="R663" t="s">
        <v>37</v>
      </c>
      <c r="S663" t="s">
        <v>814</v>
      </c>
      <c r="T663" t="s">
        <v>3522</v>
      </c>
      <c r="U663">
        <v>0</v>
      </c>
      <c r="V663" t="s">
        <v>3510</v>
      </c>
      <c r="W663" t="s">
        <v>3511</v>
      </c>
    </row>
    <row r="664" spans="1:23" customFormat="1" ht="16" x14ac:dyDescent="0.2">
      <c r="A664" t="s">
        <v>3508</v>
      </c>
      <c r="B664" t="s">
        <v>37</v>
      </c>
      <c r="C664" t="s">
        <v>37</v>
      </c>
      <c r="D664">
        <v>1461</v>
      </c>
      <c r="E664" t="s">
        <v>861</v>
      </c>
      <c r="F664" t="s">
        <v>799</v>
      </c>
      <c r="G664" t="s">
        <v>798</v>
      </c>
      <c r="H664" t="s">
        <v>798</v>
      </c>
      <c r="I664">
        <v>0</v>
      </c>
      <c r="J664" t="s">
        <v>797</v>
      </c>
      <c r="K664" t="s">
        <v>797</v>
      </c>
      <c r="L664" t="s">
        <v>995</v>
      </c>
      <c r="M664" t="s">
        <v>836</v>
      </c>
      <c r="N664" t="s">
        <v>797</v>
      </c>
      <c r="O664" t="s">
        <v>797</v>
      </c>
      <c r="P664" t="s">
        <v>797</v>
      </c>
      <c r="Q664" t="s">
        <v>797</v>
      </c>
      <c r="R664" t="s">
        <v>37</v>
      </c>
      <c r="S664" t="s">
        <v>814</v>
      </c>
      <c r="T664" t="s">
        <v>3523</v>
      </c>
      <c r="U664">
        <v>0</v>
      </c>
      <c r="V664" t="s">
        <v>3510</v>
      </c>
      <c r="W664" t="s">
        <v>3511</v>
      </c>
    </row>
    <row r="665" spans="1:23" customFormat="1" ht="16" x14ac:dyDescent="0.2">
      <c r="A665" t="s">
        <v>3524</v>
      </c>
      <c r="B665" t="s">
        <v>37</v>
      </c>
      <c r="C665" t="s">
        <v>37</v>
      </c>
      <c r="D665">
        <v>2252</v>
      </c>
      <c r="E665" t="s">
        <v>985</v>
      </c>
      <c r="F665" t="s">
        <v>799</v>
      </c>
      <c r="G665" t="s">
        <v>798</v>
      </c>
      <c r="H665" t="s">
        <v>798</v>
      </c>
      <c r="I665">
        <v>0</v>
      </c>
      <c r="J665" t="s">
        <v>797</v>
      </c>
      <c r="K665" t="s">
        <v>797</v>
      </c>
      <c r="L665" t="s">
        <v>37</v>
      </c>
      <c r="M665" t="s">
        <v>843</v>
      </c>
      <c r="N665" t="s">
        <v>797</v>
      </c>
      <c r="O665" t="s">
        <v>797</v>
      </c>
      <c r="P665" t="s">
        <v>898</v>
      </c>
      <c r="Q665" t="s">
        <v>899</v>
      </c>
      <c r="R665" t="s">
        <v>37</v>
      </c>
      <c r="S665" t="s">
        <v>814</v>
      </c>
      <c r="T665" t="s">
        <v>3525</v>
      </c>
      <c r="U665">
        <v>0</v>
      </c>
      <c r="V665" t="s">
        <v>3526</v>
      </c>
      <c r="W665" t="s">
        <v>3527</v>
      </c>
    </row>
    <row r="666" spans="1:23" customFormat="1" ht="16" x14ac:dyDescent="0.2">
      <c r="A666" t="s">
        <v>3528</v>
      </c>
      <c r="B666" t="s">
        <v>37</v>
      </c>
      <c r="C666" t="s">
        <v>37</v>
      </c>
      <c r="D666">
        <v>86</v>
      </c>
      <c r="E666" t="s">
        <v>144</v>
      </c>
      <c r="F666" t="s">
        <v>799</v>
      </c>
      <c r="G666" t="s">
        <v>798</v>
      </c>
      <c r="H666" t="s">
        <v>798</v>
      </c>
      <c r="I666">
        <v>0</v>
      </c>
      <c r="J666" t="s">
        <v>797</v>
      </c>
      <c r="K666" t="s">
        <v>797</v>
      </c>
      <c r="L666" t="s">
        <v>842</v>
      </c>
      <c r="M666" t="s">
        <v>797</v>
      </c>
      <c r="N666" t="s">
        <v>812</v>
      </c>
      <c r="O666" t="s">
        <v>813</v>
      </c>
      <c r="P666" t="s">
        <v>797</v>
      </c>
      <c r="Q666" t="s">
        <v>797</v>
      </c>
      <c r="R666" t="s">
        <v>37</v>
      </c>
      <c r="S666" t="s">
        <v>814</v>
      </c>
      <c r="T666" t="s">
        <v>3529</v>
      </c>
      <c r="U666">
        <v>0</v>
      </c>
      <c r="V666" t="s">
        <v>3530</v>
      </c>
      <c r="W666" t="s">
        <v>3531</v>
      </c>
    </row>
    <row r="667" spans="1:23" customFormat="1" ht="16" x14ac:dyDescent="0.2">
      <c r="A667" t="s">
        <v>3532</v>
      </c>
      <c r="B667" t="s">
        <v>37</v>
      </c>
      <c r="C667" t="s">
        <v>37</v>
      </c>
      <c r="D667">
        <v>1462</v>
      </c>
      <c r="E667" t="s">
        <v>144</v>
      </c>
      <c r="F667" t="s">
        <v>799</v>
      </c>
      <c r="G667" t="s">
        <v>798</v>
      </c>
      <c r="H667" t="s">
        <v>798</v>
      </c>
      <c r="I667">
        <v>0</v>
      </c>
      <c r="J667" t="s">
        <v>797</v>
      </c>
      <c r="K667" t="s">
        <v>797</v>
      </c>
      <c r="L667" t="s">
        <v>930</v>
      </c>
      <c r="M667" t="s">
        <v>797</v>
      </c>
      <c r="N667" t="s">
        <v>812</v>
      </c>
      <c r="O667" t="s">
        <v>813</v>
      </c>
      <c r="P667" t="s">
        <v>797</v>
      </c>
      <c r="Q667" t="s">
        <v>797</v>
      </c>
      <c r="R667" t="s">
        <v>37</v>
      </c>
      <c r="S667" t="s">
        <v>814</v>
      </c>
      <c r="T667" t="s">
        <v>3533</v>
      </c>
      <c r="U667">
        <v>0</v>
      </c>
      <c r="V667" t="s">
        <v>3534</v>
      </c>
      <c r="W667" t="s">
        <v>3535</v>
      </c>
    </row>
    <row r="668" spans="1:23" customFormat="1" ht="16" x14ac:dyDescent="0.2">
      <c r="A668" t="s">
        <v>3532</v>
      </c>
      <c r="B668" t="s">
        <v>37</v>
      </c>
      <c r="C668" t="s">
        <v>37</v>
      </c>
      <c r="D668">
        <v>1462</v>
      </c>
      <c r="E668" t="s">
        <v>985</v>
      </c>
      <c r="F668" t="s">
        <v>799</v>
      </c>
      <c r="G668" t="s">
        <v>798</v>
      </c>
      <c r="H668" t="s">
        <v>798</v>
      </c>
      <c r="I668">
        <v>0</v>
      </c>
      <c r="J668" t="s">
        <v>797</v>
      </c>
      <c r="K668" t="s">
        <v>797</v>
      </c>
      <c r="L668" t="s">
        <v>930</v>
      </c>
      <c r="M668" t="s">
        <v>843</v>
      </c>
      <c r="N668" t="s">
        <v>797</v>
      </c>
      <c r="O668" t="s">
        <v>797</v>
      </c>
      <c r="P668" t="s">
        <v>898</v>
      </c>
      <c r="Q668" t="s">
        <v>899</v>
      </c>
      <c r="R668" t="s">
        <v>37</v>
      </c>
      <c r="S668" t="s">
        <v>814</v>
      </c>
      <c r="T668" t="s">
        <v>3536</v>
      </c>
      <c r="U668">
        <v>0</v>
      </c>
      <c r="V668" t="s">
        <v>3534</v>
      </c>
      <c r="W668" t="s">
        <v>3535</v>
      </c>
    </row>
    <row r="669" spans="1:23" customFormat="1" ht="16" x14ac:dyDescent="0.2">
      <c r="A669" t="s">
        <v>3532</v>
      </c>
      <c r="B669" t="s">
        <v>37</v>
      </c>
      <c r="C669" t="s">
        <v>37</v>
      </c>
      <c r="D669">
        <v>1462</v>
      </c>
      <c r="E669" t="s">
        <v>1041</v>
      </c>
      <c r="F669" t="s">
        <v>799</v>
      </c>
      <c r="G669" t="s">
        <v>798</v>
      </c>
      <c r="H669" t="s">
        <v>798</v>
      </c>
      <c r="I669">
        <v>0</v>
      </c>
      <c r="J669" t="s">
        <v>797</v>
      </c>
      <c r="K669" t="s">
        <v>797</v>
      </c>
      <c r="L669" t="s">
        <v>930</v>
      </c>
      <c r="M669" t="s">
        <v>797</v>
      </c>
      <c r="N669" t="s">
        <v>812</v>
      </c>
      <c r="O669" t="s">
        <v>813</v>
      </c>
      <c r="P669" t="s">
        <v>797</v>
      </c>
      <c r="Q669" t="s">
        <v>797</v>
      </c>
      <c r="R669" t="s">
        <v>37</v>
      </c>
      <c r="S669" t="s">
        <v>814</v>
      </c>
      <c r="T669" t="s">
        <v>3537</v>
      </c>
      <c r="U669">
        <v>0</v>
      </c>
      <c r="V669" t="s">
        <v>3534</v>
      </c>
      <c r="W669" t="s">
        <v>3535</v>
      </c>
    </row>
    <row r="670" spans="1:23" customFormat="1" ht="16" x14ac:dyDescent="0.2">
      <c r="A670" t="s">
        <v>3532</v>
      </c>
      <c r="B670" t="s">
        <v>37</v>
      </c>
      <c r="C670" t="s">
        <v>37</v>
      </c>
      <c r="D670">
        <v>1462</v>
      </c>
      <c r="E670" t="s">
        <v>1436</v>
      </c>
      <c r="F670" t="s">
        <v>799</v>
      </c>
      <c r="G670" t="s">
        <v>798</v>
      </c>
      <c r="H670" t="s">
        <v>798</v>
      </c>
      <c r="I670">
        <v>0</v>
      </c>
      <c r="J670" t="s">
        <v>797</v>
      </c>
      <c r="K670" t="s">
        <v>797</v>
      </c>
      <c r="L670" t="s">
        <v>930</v>
      </c>
      <c r="M670" t="s">
        <v>843</v>
      </c>
      <c r="N670" t="s">
        <v>797</v>
      </c>
      <c r="O670" t="s">
        <v>797</v>
      </c>
      <c r="P670" t="s">
        <v>898</v>
      </c>
      <c r="Q670" t="s">
        <v>899</v>
      </c>
      <c r="R670" t="s">
        <v>37</v>
      </c>
      <c r="S670" t="s">
        <v>814</v>
      </c>
      <c r="T670" t="s">
        <v>3538</v>
      </c>
      <c r="U670">
        <v>0</v>
      </c>
      <c r="V670" t="s">
        <v>3534</v>
      </c>
      <c r="W670" t="s">
        <v>3535</v>
      </c>
    </row>
    <row r="671" spans="1:23" customFormat="1" ht="16" x14ac:dyDescent="0.2">
      <c r="A671" t="s">
        <v>3532</v>
      </c>
      <c r="B671" t="s">
        <v>37</v>
      </c>
      <c r="C671" t="s">
        <v>37</v>
      </c>
      <c r="D671">
        <v>1462</v>
      </c>
      <c r="E671" t="s">
        <v>866</v>
      </c>
      <c r="F671" t="s">
        <v>799</v>
      </c>
      <c r="G671" t="s">
        <v>798</v>
      </c>
      <c r="H671" t="s">
        <v>798</v>
      </c>
      <c r="I671">
        <v>0</v>
      </c>
      <c r="J671" t="s">
        <v>797</v>
      </c>
      <c r="K671" t="s">
        <v>797</v>
      </c>
      <c r="L671" t="s">
        <v>930</v>
      </c>
      <c r="M671" t="s">
        <v>843</v>
      </c>
      <c r="N671" t="s">
        <v>797</v>
      </c>
      <c r="O671" t="s">
        <v>797</v>
      </c>
      <c r="P671" t="s">
        <v>898</v>
      </c>
      <c r="Q671" t="s">
        <v>899</v>
      </c>
      <c r="R671" t="s">
        <v>37</v>
      </c>
      <c r="S671" t="s">
        <v>814</v>
      </c>
      <c r="T671" t="s">
        <v>3539</v>
      </c>
      <c r="U671">
        <v>0</v>
      </c>
      <c r="V671" t="s">
        <v>3534</v>
      </c>
      <c r="W671" t="s">
        <v>3535</v>
      </c>
    </row>
    <row r="672" spans="1:23" customFormat="1" ht="16" x14ac:dyDescent="0.2">
      <c r="A672" t="s">
        <v>3532</v>
      </c>
      <c r="B672" t="s">
        <v>37</v>
      </c>
      <c r="C672" t="s">
        <v>37</v>
      </c>
      <c r="D672">
        <v>1462</v>
      </c>
      <c r="E672" t="s">
        <v>904</v>
      </c>
      <c r="F672" t="s">
        <v>799</v>
      </c>
      <c r="G672" t="s">
        <v>798</v>
      </c>
      <c r="H672" t="s">
        <v>798</v>
      </c>
      <c r="I672">
        <v>0</v>
      </c>
      <c r="J672" t="s">
        <v>797</v>
      </c>
      <c r="K672" t="s">
        <v>797</v>
      </c>
      <c r="L672" t="s">
        <v>930</v>
      </c>
      <c r="M672" t="s">
        <v>797</v>
      </c>
      <c r="N672" t="s">
        <v>812</v>
      </c>
      <c r="O672" t="s">
        <v>813</v>
      </c>
      <c r="P672" t="s">
        <v>797</v>
      </c>
      <c r="Q672" t="s">
        <v>797</v>
      </c>
      <c r="R672" t="s">
        <v>37</v>
      </c>
      <c r="S672" t="s">
        <v>814</v>
      </c>
      <c r="T672" t="s">
        <v>3540</v>
      </c>
      <c r="U672">
        <v>0</v>
      </c>
      <c r="V672" t="s">
        <v>3534</v>
      </c>
      <c r="W672" t="s">
        <v>3535</v>
      </c>
    </row>
    <row r="673" spans="1:23" customFormat="1" ht="16" x14ac:dyDescent="0.2">
      <c r="A673" t="s">
        <v>3532</v>
      </c>
      <c r="B673" t="s">
        <v>37</v>
      </c>
      <c r="C673" t="s">
        <v>37</v>
      </c>
      <c r="D673">
        <v>1462</v>
      </c>
      <c r="E673" t="s">
        <v>861</v>
      </c>
      <c r="F673" t="s">
        <v>799</v>
      </c>
      <c r="G673" t="s">
        <v>798</v>
      </c>
      <c r="H673" t="s">
        <v>798</v>
      </c>
      <c r="I673">
        <v>0</v>
      </c>
      <c r="J673" t="s">
        <v>797</v>
      </c>
      <c r="K673" t="s">
        <v>797</v>
      </c>
      <c r="L673" t="s">
        <v>930</v>
      </c>
      <c r="M673" t="s">
        <v>797</v>
      </c>
      <c r="N673" t="s">
        <v>812</v>
      </c>
      <c r="O673" t="s">
        <v>813</v>
      </c>
      <c r="P673" t="s">
        <v>797</v>
      </c>
      <c r="Q673" t="s">
        <v>797</v>
      </c>
      <c r="R673" t="s">
        <v>37</v>
      </c>
      <c r="S673" t="s">
        <v>814</v>
      </c>
      <c r="T673" t="s">
        <v>3541</v>
      </c>
      <c r="U673">
        <v>0</v>
      </c>
      <c r="V673" t="s">
        <v>3534</v>
      </c>
      <c r="W673" t="s">
        <v>3535</v>
      </c>
    </row>
    <row r="674" spans="1:23" customFormat="1" ht="16" x14ac:dyDescent="0.2">
      <c r="A674" t="s">
        <v>3542</v>
      </c>
      <c r="B674" t="s">
        <v>3543</v>
      </c>
      <c r="C674" t="s">
        <v>3544</v>
      </c>
      <c r="D674">
        <v>1342</v>
      </c>
      <c r="E674" t="s">
        <v>877</v>
      </c>
      <c r="F674" t="s">
        <v>799</v>
      </c>
      <c r="G674" t="s">
        <v>798</v>
      </c>
      <c r="H674" t="s">
        <v>798</v>
      </c>
      <c r="I674">
        <v>0</v>
      </c>
      <c r="J674" t="s">
        <v>3545</v>
      </c>
      <c r="K674" t="s">
        <v>3546</v>
      </c>
      <c r="L674" t="s">
        <v>1025</v>
      </c>
      <c r="M674" t="s">
        <v>801</v>
      </c>
      <c r="N674" t="s">
        <v>797</v>
      </c>
      <c r="O674" t="s">
        <v>797</v>
      </c>
      <c r="P674" t="s">
        <v>3547</v>
      </c>
      <c r="Q674" t="s">
        <v>3548</v>
      </c>
      <c r="R674" t="s">
        <v>3549</v>
      </c>
      <c r="S674" t="s">
        <v>884</v>
      </c>
      <c r="T674" t="s">
        <v>3550</v>
      </c>
      <c r="U674">
        <v>293</v>
      </c>
      <c r="V674" t="s">
        <v>3551</v>
      </c>
      <c r="W674" t="s">
        <v>3552</v>
      </c>
    </row>
    <row r="675" spans="1:23" customFormat="1" ht="16" x14ac:dyDescent="0.2">
      <c r="A675" t="s">
        <v>3542</v>
      </c>
      <c r="B675" t="s">
        <v>3543</v>
      </c>
      <c r="C675" t="s">
        <v>3544</v>
      </c>
      <c r="D675">
        <v>1342</v>
      </c>
      <c r="E675" t="s">
        <v>810</v>
      </c>
      <c r="F675" t="s">
        <v>799</v>
      </c>
      <c r="G675" t="s">
        <v>798</v>
      </c>
      <c r="H675" t="s">
        <v>798</v>
      </c>
      <c r="I675">
        <v>0</v>
      </c>
      <c r="J675" t="s">
        <v>3545</v>
      </c>
      <c r="K675" t="s">
        <v>3546</v>
      </c>
      <c r="L675" t="s">
        <v>1025</v>
      </c>
      <c r="M675" t="s">
        <v>801</v>
      </c>
      <c r="N675" t="s">
        <v>797</v>
      </c>
      <c r="O675" t="s">
        <v>797</v>
      </c>
      <c r="P675" t="s">
        <v>3547</v>
      </c>
      <c r="Q675" t="s">
        <v>3548</v>
      </c>
      <c r="R675" t="s">
        <v>3553</v>
      </c>
      <c r="S675" t="s">
        <v>884</v>
      </c>
      <c r="T675" t="s">
        <v>3554</v>
      </c>
      <c r="U675">
        <v>57</v>
      </c>
      <c r="V675" t="s">
        <v>3551</v>
      </c>
      <c r="W675" t="s">
        <v>3552</v>
      </c>
    </row>
    <row r="676" spans="1:23" customFormat="1" ht="16" x14ac:dyDescent="0.2">
      <c r="A676" t="s">
        <v>3555</v>
      </c>
      <c r="B676" t="s">
        <v>37</v>
      </c>
      <c r="C676" t="s">
        <v>3556</v>
      </c>
      <c r="D676">
        <v>1343</v>
      </c>
      <c r="E676" t="s">
        <v>144</v>
      </c>
      <c r="F676" t="s">
        <v>799</v>
      </c>
      <c r="G676" t="s">
        <v>798</v>
      </c>
      <c r="H676" t="s">
        <v>798</v>
      </c>
      <c r="I676">
        <v>0</v>
      </c>
      <c r="J676" t="s">
        <v>797</v>
      </c>
      <c r="K676" t="s">
        <v>797</v>
      </c>
      <c r="L676" t="s">
        <v>37</v>
      </c>
      <c r="M676" t="s">
        <v>843</v>
      </c>
      <c r="N676" t="s">
        <v>797</v>
      </c>
      <c r="O676" t="s">
        <v>797</v>
      </c>
      <c r="P676" t="s">
        <v>1048</v>
      </c>
      <c r="Q676" t="s">
        <v>1049</v>
      </c>
      <c r="R676" t="s">
        <v>37</v>
      </c>
      <c r="S676" t="s">
        <v>814</v>
      </c>
      <c r="T676" t="s">
        <v>3557</v>
      </c>
      <c r="U676">
        <v>0</v>
      </c>
      <c r="V676" t="s">
        <v>3558</v>
      </c>
      <c r="W676" t="s">
        <v>3559</v>
      </c>
    </row>
    <row r="677" spans="1:23" customFormat="1" ht="16" x14ac:dyDescent="0.2">
      <c r="A677" t="s">
        <v>3555</v>
      </c>
      <c r="B677" t="s">
        <v>37</v>
      </c>
      <c r="C677" t="s">
        <v>3556</v>
      </c>
      <c r="D677">
        <v>1343</v>
      </c>
      <c r="E677" t="s">
        <v>985</v>
      </c>
      <c r="F677" t="s">
        <v>799</v>
      </c>
      <c r="G677" t="s">
        <v>798</v>
      </c>
      <c r="H677" t="s">
        <v>798</v>
      </c>
      <c r="I677">
        <v>0</v>
      </c>
      <c r="J677" t="s">
        <v>797</v>
      </c>
      <c r="K677" t="s">
        <v>797</v>
      </c>
      <c r="L677" t="s">
        <v>37</v>
      </c>
      <c r="M677" t="s">
        <v>843</v>
      </c>
      <c r="N677" t="s">
        <v>797</v>
      </c>
      <c r="O677" t="s">
        <v>797</v>
      </c>
      <c r="P677" t="s">
        <v>1048</v>
      </c>
      <c r="Q677" t="s">
        <v>1049</v>
      </c>
      <c r="R677" t="s">
        <v>37</v>
      </c>
      <c r="S677" t="s">
        <v>814</v>
      </c>
      <c r="T677" t="s">
        <v>3560</v>
      </c>
      <c r="U677">
        <v>0</v>
      </c>
      <c r="V677" t="s">
        <v>3558</v>
      </c>
      <c r="W677" t="s">
        <v>3559</v>
      </c>
    </row>
    <row r="678" spans="1:23" customFormat="1" ht="16" x14ac:dyDescent="0.2">
      <c r="A678" t="s">
        <v>3555</v>
      </c>
      <c r="B678" t="s">
        <v>37</v>
      </c>
      <c r="C678" t="s">
        <v>3556</v>
      </c>
      <c r="D678">
        <v>1343</v>
      </c>
      <c r="E678" t="s">
        <v>1041</v>
      </c>
      <c r="F678" t="s">
        <v>799</v>
      </c>
      <c r="G678" t="s">
        <v>798</v>
      </c>
      <c r="H678" t="s">
        <v>798</v>
      </c>
      <c r="I678">
        <v>0</v>
      </c>
      <c r="J678" t="s">
        <v>797</v>
      </c>
      <c r="K678" t="s">
        <v>797</v>
      </c>
      <c r="L678" t="s">
        <v>37</v>
      </c>
      <c r="M678" t="s">
        <v>843</v>
      </c>
      <c r="N678" t="s">
        <v>797</v>
      </c>
      <c r="O678" t="s">
        <v>797</v>
      </c>
      <c r="P678" t="s">
        <v>1048</v>
      </c>
      <c r="Q678" t="s">
        <v>1049</v>
      </c>
      <c r="R678" t="s">
        <v>37</v>
      </c>
      <c r="S678" t="s">
        <v>814</v>
      </c>
      <c r="T678" t="s">
        <v>3561</v>
      </c>
      <c r="U678">
        <v>0</v>
      </c>
      <c r="V678" t="s">
        <v>3558</v>
      </c>
      <c r="W678" t="s">
        <v>3559</v>
      </c>
    </row>
    <row r="679" spans="1:23" customFormat="1" ht="16" x14ac:dyDescent="0.2">
      <c r="A679" t="s">
        <v>3562</v>
      </c>
      <c r="B679" t="s">
        <v>3563</v>
      </c>
      <c r="C679" t="s">
        <v>3564</v>
      </c>
      <c r="D679">
        <v>1415</v>
      </c>
      <c r="E679" t="s">
        <v>955</v>
      </c>
      <c r="F679" t="s">
        <v>799</v>
      </c>
      <c r="G679" t="s">
        <v>798</v>
      </c>
      <c r="H679" t="s">
        <v>798</v>
      </c>
      <c r="I679">
        <v>0</v>
      </c>
      <c r="J679" t="s">
        <v>797</v>
      </c>
      <c r="K679" t="s">
        <v>797</v>
      </c>
      <c r="L679" t="s">
        <v>2933</v>
      </c>
      <c r="M679" t="s">
        <v>911</v>
      </c>
      <c r="N679" t="s">
        <v>797</v>
      </c>
      <c r="O679" t="s">
        <v>797</v>
      </c>
      <c r="P679" t="s">
        <v>1100</v>
      </c>
      <c r="Q679" t="s">
        <v>1101</v>
      </c>
      <c r="R679" t="s">
        <v>37</v>
      </c>
      <c r="S679" t="s">
        <v>814</v>
      </c>
      <c r="T679" t="s">
        <v>3565</v>
      </c>
      <c r="U679">
        <v>0</v>
      </c>
      <c r="V679" t="s">
        <v>3566</v>
      </c>
      <c r="W679" t="s">
        <v>3567</v>
      </c>
    </row>
    <row r="680" spans="1:23" customFormat="1" ht="16" x14ac:dyDescent="0.2">
      <c r="A680" t="s">
        <v>3568</v>
      </c>
      <c r="B680" t="s">
        <v>3569</v>
      </c>
      <c r="C680" t="s">
        <v>3570</v>
      </c>
      <c r="D680">
        <v>1346</v>
      </c>
      <c r="E680" t="s">
        <v>144</v>
      </c>
      <c r="F680" t="s">
        <v>799</v>
      </c>
      <c r="G680" t="s">
        <v>798</v>
      </c>
      <c r="H680" t="s">
        <v>798</v>
      </c>
      <c r="I680">
        <v>0</v>
      </c>
      <c r="J680" t="s">
        <v>797</v>
      </c>
      <c r="K680" t="s">
        <v>797</v>
      </c>
      <c r="L680" t="s">
        <v>37</v>
      </c>
      <c r="M680" t="s">
        <v>843</v>
      </c>
      <c r="N680" t="s">
        <v>797</v>
      </c>
      <c r="O680" t="s">
        <v>797</v>
      </c>
      <c r="P680" t="s">
        <v>1036</v>
      </c>
      <c r="Q680" t="s">
        <v>1037</v>
      </c>
      <c r="R680" t="s">
        <v>37</v>
      </c>
      <c r="S680" t="s">
        <v>814</v>
      </c>
      <c r="T680" t="s">
        <v>3571</v>
      </c>
      <c r="U680">
        <v>0</v>
      </c>
      <c r="V680" t="s">
        <v>3572</v>
      </c>
      <c r="W680" t="s">
        <v>3573</v>
      </c>
    </row>
    <row r="681" spans="1:23" customFormat="1" ht="16" x14ac:dyDescent="0.2">
      <c r="A681" t="s">
        <v>3568</v>
      </c>
      <c r="B681" t="s">
        <v>3569</v>
      </c>
      <c r="C681" t="s">
        <v>3570</v>
      </c>
      <c r="D681">
        <v>1346</v>
      </c>
      <c r="E681" t="s">
        <v>1041</v>
      </c>
      <c r="F681" t="s">
        <v>799</v>
      </c>
      <c r="G681" t="s">
        <v>798</v>
      </c>
      <c r="H681" t="s">
        <v>798</v>
      </c>
      <c r="I681">
        <v>0</v>
      </c>
      <c r="J681" t="s">
        <v>797</v>
      </c>
      <c r="K681" t="s">
        <v>797</v>
      </c>
      <c r="L681" t="s">
        <v>37</v>
      </c>
      <c r="M681" t="s">
        <v>843</v>
      </c>
      <c r="N681" t="s">
        <v>797</v>
      </c>
      <c r="O681" t="s">
        <v>797</v>
      </c>
      <c r="P681" t="s">
        <v>1036</v>
      </c>
      <c r="Q681" t="s">
        <v>1037</v>
      </c>
      <c r="R681" t="s">
        <v>37</v>
      </c>
      <c r="S681" t="s">
        <v>814</v>
      </c>
      <c r="T681" t="s">
        <v>3574</v>
      </c>
      <c r="U681">
        <v>0</v>
      </c>
      <c r="V681" t="s">
        <v>3572</v>
      </c>
      <c r="W681" t="s">
        <v>3573</v>
      </c>
    </row>
    <row r="682" spans="1:23" customFormat="1" ht="16" x14ac:dyDescent="0.2">
      <c r="A682" t="s">
        <v>3568</v>
      </c>
      <c r="B682" t="s">
        <v>3569</v>
      </c>
      <c r="C682" t="s">
        <v>3570</v>
      </c>
      <c r="D682">
        <v>1346</v>
      </c>
      <c r="E682" t="s">
        <v>877</v>
      </c>
      <c r="F682" t="s">
        <v>799</v>
      </c>
      <c r="G682" t="s">
        <v>798</v>
      </c>
      <c r="H682" t="s">
        <v>798</v>
      </c>
      <c r="I682">
        <v>0</v>
      </c>
      <c r="J682" t="s">
        <v>797</v>
      </c>
      <c r="K682" t="s">
        <v>797</v>
      </c>
      <c r="L682" t="s">
        <v>1117</v>
      </c>
      <c r="M682" t="s">
        <v>880</v>
      </c>
      <c r="N682" t="s">
        <v>797</v>
      </c>
      <c r="O682" t="s">
        <v>797</v>
      </c>
      <c r="P682" t="s">
        <v>797</v>
      </c>
      <c r="Q682" t="s">
        <v>797</v>
      </c>
      <c r="R682" t="s">
        <v>37</v>
      </c>
      <c r="S682" t="s">
        <v>44</v>
      </c>
      <c r="T682" t="s">
        <v>3575</v>
      </c>
      <c r="U682">
        <v>4</v>
      </c>
      <c r="V682" t="s">
        <v>3572</v>
      </c>
      <c r="W682" t="s">
        <v>3573</v>
      </c>
    </row>
    <row r="683" spans="1:23" customFormat="1" ht="16" x14ac:dyDescent="0.2">
      <c r="A683" t="s">
        <v>3568</v>
      </c>
      <c r="B683" t="s">
        <v>3569</v>
      </c>
      <c r="C683" t="s">
        <v>3570</v>
      </c>
      <c r="D683">
        <v>1346</v>
      </c>
      <c r="E683" t="s">
        <v>955</v>
      </c>
      <c r="F683" t="s">
        <v>799</v>
      </c>
      <c r="G683" t="s">
        <v>798</v>
      </c>
      <c r="H683" t="s">
        <v>798</v>
      </c>
      <c r="I683">
        <v>0</v>
      </c>
      <c r="J683" t="s">
        <v>797</v>
      </c>
      <c r="K683" t="s">
        <v>797</v>
      </c>
      <c r="L683" t="s">
        <v>1117</v>
      </c>
      <c r="M683" t="s">
        <v>843</v>
      </c>
      <c r="N683" t="s">
        <v>797</v>
      </c>
      <c r="O683" t="s">
        <v>797</v>
      </c>
      <c r="P683" t="s">
        <v>1036</v>
      </c>
      <c r="Q683" t="s">
        <v>1037</v>
      </c>
      <c r="R683" t="s">
        <v>37</v>
      </c>
      <c r="S683" t="s">
        <v>814</v>
      </c>
      <c r="T683" t="s">
        <v>3576</v>
      </c>
      <c r="U683">
        <v>0</v>
      </c>
      <c r="V683" t="s">
        <v>3572</v>
      </c>
      <c r="W683" t="s">
        <v>3573</v>
      </c>
    </row>
    <row r="684" spans="1:23" customFormat="1" ht="16" x14ac:dyDescent="0.2">
      <c r="A684" t="s">
        <v>3577</v>
      </c>
      <c r="B684" t="s">
        <v>37</v>
      </c>
      <c r="C684" t="s">
        <v>3578</v>
      </c>
      <c r="D684">
        <v>1466</v>
      </c>
      <c r="E684" t="s">
        <v>1092</v>
      </c>
      <c r="F684" t="s">
        <v>799</v>
      </c>
      <c r="G684" t="s">
        <v>798</v>
      </c>
      <c r="H684" t="s">
        <v>798</v>
      </c>
      <c r="I684">
        <v>0</v>
      </c>
      <c r="J684" t="s">
        <v>797</v>
      </c>
      <c r="K684" t="s">
        <v>797</v>
      </c>
      <c r="L684" t="s">
        <v>824</v>
      </c>
      <c r="M684" t="s">
        <v>911</v>
      </c>
      <c r="N684" t="s">
        <v>797</v>
      </c>
      <c r="O684" t="s">
        <v>797</v>
      </c>
      <c r="P684" t="s">
        <v>3579</v>
      </c>
      <c r="Q684" t="s">
        <v>3580</v>
      </c>
      <c r="R684" t="s">
        <v>37</v>
      </c>
      <c r="S684" t="s">
        <v>884</v>
      </c>
      <c r="T684" t="s">
        <v>3581</v>
      </c>
      <c r="U684">
        <v>0</v>
      </c>
      <c r="V684" t="s">
        <v>3582</v>
      </c>
      <c r="W684" t="s">
        <v>3583</v>
      </c>
    </row>
    <row r="685" spans="1:23" customFormat="1" ht="16" x14ac:dyDescent="0.2">
      <c r="A685" t="s">
        <v>3577</v>
      </c>
      <c r="B685" t="s">
        <v>37</v>
      </c>
      <c r="C685" t="s">
        <v>3578</v>
      </c>
      <c r="D685">
        <v>1466</v>
      </c>
      <c r="E685" t="s">
        <v>144</v>
      </c>
      <c r="F685" t="s">
        <v>799</v>
      </c>
      <c r="G685" t="s">
        <v>798</v>
      </c>
      <c r="H685" t="s">
        <v>798</v>
      </c>
      <c r="I685">
        <v>0</v>
      </c>
      <c r="J685" t="s">
        <v>3584</v>
      </c>
      <c r="K685" t="s">
        <v>2714</v>
      </c>
      <c r="L685" t="s">
        <v>824</v>
      </c>
      <c r="M685" t="s">
        <v>801</v>
      </c>
      <c r="N685" t="s">
        <v>797</v>
      </c>
      <c r="O685" t="s">
        <v>797</v>
      </c>
      <c r="P685" t="s">
        <v>3585</v>
      </c>
      <c r="Q685" t="s">
        <v>3586</v>
      </c>
      <c r="R685" t="s">
        <v>3587</v>
      </c>
      <c r="S685" t="s">
        <v>884</v>
      </c>
      <c r="T685" t="s">
        <v>3588</v>
      </c>
      <c r="U685">
        <v>0</v>
      </c>
      <c r="V685" t="s">
        <v>3582</v>
      </c>
      <c r="W685" t="s">
        <v>3583</v>
      </c>
    </row>
    <row r="686" spans="1:23" customFormat="1" ht="16" x14ac:dyDescent="0.2">
      <c r="A686" t="s">
        <v>3577</v>
      </c>
      <c r="B686" t="s">
        <v>37</v>
      </c>
      <c r="C686" t="s">
        <v>3578</v>
      </c>
      <c r="D686">
        <v>1466</v>
      </c>
      <c r="E686" t="s">
        <v>985</v>
      </c>
      <c r="F686" t="s">
        <v>799</v>
      </c>
      <c r="G686" t="s">
        <v>798</v>
      </c>
      <c r="H686" t="s">
        <v>798</v>
      </c>
      <c r="I686">
        <v>0</v>
      </c>
      <c r="J686" t="s">
        <v>797</v>
      </c>
      <c r="K686" t="s">
        <v>797</v>
      </c>
      <c r="L686" t="s">
        <v>824</v>
      </c>
      <c r="M686" t="s">
        <v>843</v>
      </c>
      <c r="N686" t="s">
        <v>797</v>
      </c>
      <c r="O686" t="s">
        <v>797</v>
      </c>
      <c r="P686" t="s">
        <v>898</v>
      </c>
      <c r="Q686" t="s">
        <v>899</v>
      </c>
      <c r="R686" t="s">
        <v>37</v>
      </c>
      <c r="S686" t="s">
        <v>884</v>
      </c>
      <c r="T686" t="s">
        <v>3589</v>
      </c>
      <c r="U686">
        <v>0</v>
      </c>
      <c r="V686" t="s">
        <v>3582</v>
      </c>
      <c r="W686" t="s">
        <v>3583</v>
      </c>
    </row>
    <row r="687" spans="1:23" customFormat="1" ht="16" x14ac:dyDescent="0.2">
      <c r="A687" t="s">
        <v>3577</v>
      </c>
      <c r="B687" t="s">
        <v>37</v>
      </c>
      <c r="C687" t="s">
        <v>3578</v>
      </c>
      <c r="D687">
        <v>1466</v>
      </c>
      <c r="E687" t="s">
        <v>1041</v>
      </c>
      <c r="F687" t="s">
        <v>799</v>
      </c>
      <c r="G687" t="s">
        <v>798</v>
      </c>
      <c r="H687" t="s">
        <v>798</v>
      </c>
      <c r="I687">
        <v>0</v>
      </c>
      <c r="J687" t="s">
        <v>3584</v>
      </c>
      <c r="K687" t="s">
        <v>2714</v>
      </c>
      <c r="L687" t="s">
        <v>824</v>
      </c>
      <c r="M687" t="s">
        <v>801</v>
      </c>
      <c r="N687" t="s">
        <v>797</v>
      </c>
      <c r="O687" t="s">
        <v>797</v>
      </c>
      <c r="P687" t="s">
        <v>3585</v>
      </c>
      <c r="Q687" t="s">
        <v>3586</v>
      </c>
      <c r="R687" t="s">
        <v>3590</v>
      </c>
      <c r="S687" t="s">
        <v>884</v>
      </c>
      <c r="T687" t="s">
        <v>3591</v>
      </c>
      <c r="U687">
        <v>0</v>
      </c>
      <c r="V687" t="s">
        <v>3582</v>
      </c>
      <c r="W687" t="s">
        <v>3583</v>
      </c>
    </row>
    <row r="688" spans="1:23" customFormat="1" ht="16" x14ac:dyDescent="0.2">
      <c r="A688" t="s">
        <v>3577</v>
      </c>
      <c r="B688" t="s">
        <v>37</v>
      </c>
      <c r="C688" t="s">
        <v>3578</v>
      </c>
      <c r="D688">
        <v>1466</v>
      </c>
      <c r="E688" t="s">
        <v>1436</v>
      </c>
      <c r="F688" t="s">
        <v>799</v>
      </c>
      <c r="G688" t="s">
        <v>798</v>
      </c>
      <c r="H688" t="s">
        <v>798</v>
      </c>
      <c r="I688">
        <v>0</v>
      </c>
      <c r="J688" t="s">
        <v>797</v>
      </c>
      <c r="K688" t="s">
        <v>797</v>
      </c>
      <c r="L688" t="s">
        <v>824</v>
      </c>
      <c r="M688" t="s">
        <v>911</v>
      </c>
      <c r="N688" t="s">
        <v>797</v>
      </c>
      <c r="O688" t="s">
        <v>797</v>
      </c>
      <c r="P688" t="s">
        <v>3579</v>
      </c>
      <c r="Q688" t="s">
        <v>3580</v>
      </c>
      <c r="R688" t="s">
        <v>37</v>
      </c>
      <c r="S688" t="s">
        <v>884</v>
      </c>
      <c r="T688" t="s">
        <v>3592</v>
      </c>
      <c r="U688">
        <v>0</v>
      </c>
      <c r="V688" t="s">
        <v>3582</v>
      </c>
      <c r="W688" t="s">
        <v>3583</v>
      </c>
    </row>
    <row r="689" spans="1:23" customFormat="1" ht="16" x14ac:dyDescent="0.2">
      <c r="A689" t="s">
        <v>3577</v>
      </c>
      <c r="B689" t="s">
        <v>37</v>
      </c>
      <c r="C689" t="s">
        <v>3578</v>
      </c>
      <c r="D689">
        <v>1466</v>
      </c>
      <c r="E689" t="s">
        <v>866</v>
      </c>
      <c r="F689" t="s">
        <v>799</v>
      </c>
      <c r="G689" t="s">
        <v>798</v>
      </c>
      <c r="H689" t="s">
        <v>798</v>
      </c>
      <c r="I689">
        <v>0</v>
      </c>
      <c r="J689" t="s">
        <v>797</v>
      </c>
      <c r="K689" t="s">
        <v>797</v>
      </c>
      <c r="L689" t="s">
        <v>824</v>
      </c>
      <c r="M689" t="s">
        <v>911</v>
      </c>
      <c r="N689" t="s">
        <v>797</v>
      </c>
      <c r="O689" t="s">
        <v>797</v>
      </c>
      <c r="P689" t="s">
        <v>3579</v>
      </c>
      <c r="Q689" t="s">
        <v>3580</v>
      </c>
      <c r="R689" t="s">
        <v>37</v>
      </c>
      <c r="S689" t="s">
        <v>884</v>
      </c>
      <c r="T689" t="s">
        <v>3593</v>
      </c>
      <c r="U689">
        <v>0</v>
      </c>
      <c r="V689" t="s">
        <v>3582</v>
      </c>
      <c r="W689" t="s">
        <v>3583</v>
      </c>
    </row>
    <row r="690" spans="1:23" customFormat="1" ht="16" x14ac:dyDescent="0.2">
      <c r="A690" t="s">
        <v>3577</v>
      </c>
      <c r="B690" t="s">
        <v>37</v>
      </c>
      <c r="C690" t="s">
        <v>3578</v>
      </c>
      <c r="D690">
        <v>1466</v>
      </c>
      <c r="E690" t="s">
        <v>856</v>
      </c>
      <c r="F690" t="s">
        <v>799</v>
      </c>
      <c r="G690" t="s">
        <v>798</v>
      </c>
      <c r="H690" t="s">
        <v>798</v>
      </c>
      <c r="I690">
        <v>0</v>
      </c>
      <c r="J690" t="s">
        <v>797</v>
      </c>
      <c r="K690" t="s">
        <v>797</v>
      </c>
      <c r="L690" t="s">
        <v>824</v>
      </c>
      <c r="M690" t="s">
        <v>843</v>
      </c>
      <c r="N690" t="s">
        <v>797</v>
      </c>
      <c r="O690" t="s">
        <v>797</v>
      </c>
      <c r="P690" t="s">
        <v>898</v>
      </c>
      <c r="Q690" t="s">
        <v>899</v>
      </c>
      <c r="R690" t="s">
        <v>37</v>
      </c>
      <c r="S690" t="s">
        <v>884</v>
      </c>
      <c r="T690" t="s">
        <v>3594</v>
      </c>
      <c r="U690">
        <v>0</v>
      </c>
      <c r="V690" t="s">
        <v>3582</v>
      </c>
      <c r="W690" t="s">
        <v>3583</v>
      </c>
    </row>
    <row r="691" spans="1:23" customFormat="1" ht="16" x14ac:dyDescent="0.2">
      <c r="A691" t="s">
        <v>3577</v>
      </c>
      <c r="B691" t="s">
        <v>37</v>
      </c>
      <c r="C691" t="s">
        <v>3578</v>
      </c>
      <c r="D691">
        <v>1466</v>
      </c>
      <c r="E691" t="s">
        <v>904</v>
      </c>
      <c r="F691" t="s">
        <v>799</v>
      </c>
      <c r="G691" t="s">
        <v>798</v>
      </c>
      <c r="H691" t="s">
        <v>798</v>
      </c>
      <c r="I691">
        <v>0</v>
      </c>
      <c r="J691" t="s">
        <v>797</v>
      </c>
      <c r="K691" t="s">
        <v>797</v>
      </c>
      <c r="L691" t="s">
        <v>824</v>
      </c>
      <c r="M691" t="s">
        <v>843</v>
      </c>
      <c r="N691" t="s">
        <v>797</v>
      </c>
      <c r="O691" t="s">
        <v>797</v>
      </c>
      <c r="P691" t="s">
        <v>898</v>
      </c>
      <c r="Q691" t="s">
        <v>899</v>
      </c>
      <c r="R691" t="s">
        <v>37</v>
      </c>
      <c r="S691" t="s">
        <v>884</v>
      </c>
      <c r="T691" t="s">
        <v>3595</v>
      </c>
      <c r="U691">
        <v>0</v>
      </c>
      <c r="V691" t="s">
        <v>3582</v>
      </c>
      <c r="W691" t="s">
        <v>3583</v>
      </c>
    </row>
    <row r="692" spans="1:23" customFormat="1" ht="16" x14ac:dyDescent="0.2">
      <c r="A692" t="s">
        <v>3596</v>
      </c>
      <c r="B692" t="s">
        <v>3597</v>
      </c>
      <c r="C692" t="s">
        <v>3598</v>
      </c>
      <c r="D692">
        <v>1347</v>
      </c>
      <c r="E692" t="s">
        <v>1092</v>
      </c>
      <c r="F692" t="s">
        <v>799</v>
      </c>
      <c r="G692" t="s">
        <v>798</v>
      </c>
      <c r="H692" t="s">
        <v>798</v>
      </c>
      <c r="I692">
        <v>0</v>
      </c>
      <c r="J692" t="s">
        <v>797</v>
      </c>
      <c r="K692" t="s">
        <v>797</v>
      </c>
      <c r="L692" t="s">
        <v>824</v>
      </c>
      <c r="M692" t="s">
        <v>911</v>
      </c>
      <c r="N692" t="s">
        <v>797</v>
      </c>
      <c r="O692" t="s">
        <v>797</v>
      </c>
      <c r="P692" t="s">
        <v>3599</v>
      </c>
      <c r="Q692" t="s">
        <v>3600</v>
      </c>
      <c r="R692" t="s">
        <v>37</v>
      </c>
      <c r="S692" t="s">
        <v>884</v>
      </c>
      <c r="T692" t="s">
        <v>3601</v>
      </c>
      <c r="U692">
        <v>0</v>
      </c>
      <c r="V692" t="s">
        <v>3602</v>
      </c>
      <c r="W692" t="s">
        <v>3603</v>
      </c>
    </row>
    <row r="693" spans="1:23" customFormat="1" ht="16" x14ac:dyDescent="0.2">
      <c r="A693" t="s">
        <v>3596</v>
      </c>
      <c r="B693" t="s">
        <v>3597</v>
      </c>
      <c r="C693" t="s">
        <v>3598</v>
      </c>
      <c r="D693">
        <v>1347</v>
      </c>
      <c r="E693" t="s">
        <v>144</v>
      </c>
      <c r="F693" t="s">
        <v>799</v>
      </c>
      <c r="G693" t="s">
        <v>798</v>
      </c>
      <c r="H693" t="s">
        <v>798</v>
      </c>
      <c r="I693">
        <v>0</v>
      </c>
      <c r="J693" t="s">
        <v>1866</v>
      </c>
      <c r="K693" t="s">
        <v>1922</v>
      </c>
      <c r="L693" t="s">
        <v>824</v>
      </c>
      <c r="M693" t="s">
        <v>801</v>
      </c>
      <c r="N693" t="s">
        <v>797</v>
      </c>
      <c r="O693" t="s">
        <v>797</v>
      </c>
      <c r="P693" t="s">
        <v>3604</v>
      </c>
      <c r="Q693" t="s">
        <v>3605</v>
      </c>
      <c r="R693" t="s">
        <v>3606</v>
      </c>
      <c r="S693" t="s">
        <v>884</v>
      </c>
      <c r="T693" t="s">
        <v>3607</v>
      </c>
      <c r="U693">
        <v>0</v>
      </c>
      <c r="V693" t="s">
        <v>3602</v>
      </c>
      <c r="W693" t="s">
        <v>3603</v>
      </c>
    </row>
    <row r="694" spans="1:23" customFormat="1" ht="16" x14ac:dyDescent="0.2">
      <c r="A694" t="s">
        <v>3596</v>
      </c>
      <c r="B694" t="s">
        <v>3597</v>
      </c>
      <c r="C694" t="s">
        <v>3598</v>
      </c>
      <c r="D694">
        <v>1347</v>
      </c>
      <c r="E694" t="s">
        <v>985</v>
      </c>
      <c r="F694" t="s">
        <v>799</v>
      </c>
      <c r="G694" t="s">
        <v>798</v>
      </c>
      <c r="H694" t="s">
        <v>798</v>
      </c>
      <c r="I694">
        <v>0</v>
      </c>
      <c r="J694" t="s">
        <v>1866</v>
      </c>
      <c r="K694" t="s">
        <v>1922</v>
      </c>
      <c r="L694" t="s">
        <v>824</v>
      </c>
      <c r="M694" t="s">
        <v>801</v>
      </c>
      <c r="N694" t="s">
        <v>797</v>
      </c>
      <c r="O694" t="s">
        <v>797</v>
      </c>
      <c r="P694" t="s">
        <v>3604</v>
      </c>
      <c r="Q694" t="s">
        <v>3605</v>
      </c>
      <c r="R694" t="s">
        <v>3608</v>
      </c>
      <c r="S694" t="s">
        <v>884</v>
      </c>
      <c r="T694" t="s">
        <v>3609</v>
      </c>
      <c r="U694">
        <v>0</v>
      </c>
      <c r="V694" t="s">
        <v>3602</v>
      </c>
      <c r="W694" t="s">
        <v>3603</v>
      </c>
    </row>
    <row r="695" spans="1:23" customFormat="1" ht="16" x14ac:dyDescent="0.2">
      <c r="A695" t="s">
        <v>3596</v>
      </c>
      <c r="B695" t="s">
        <v>3597</v>
      </c>
      <c r="C695" t="s">
        <v>3598</v>
      </c>
      <c r="D695">
        <v>1347</v>
      </c>
      <c r="E695" t="s">
        <v>1041</v>
      </c>
      <c r="F695" t="s">
        <v>799</v>
      </c>
      <c r="G695" t="s">
        <v>798</v>
      </c>
      <c r="H695" t="s">
        <v>798</v>
      </c>
      <c r="I695">
        <v>0</v>
      </c>
      <c r="J695" t="s">
        <v>1866</v>
      </c>
      <c r="K695" t="s">
        <v>1867</v>
      </c>
      <c r="L695" t="s">
        <v>824</v>
      </c>
      <c r="M695" t="s">
        <v>801</v>
      </c>
      <c r="N695" t="s">
        <v>797</v>
      </c>
      <c r="O695" t="s">
        <v>797</v>
      </c>
      <c r="P695" t="s">
        <v>3610</v>
      </c>
      <c r="Q695" t="s">
        <v>3611</v>
      </c>
      <c r="R695" t="s">
        <v>3612</v>
      </c>
      <c r="S695" t="s">
        <v>884</v>
      </c>
      <c r="T695" t="s">
        <v>3613</v>
      </c>
      <c r="U695">
        <v>0</v>
      </c>
      <c r="V695" t="s">
        <v>3602</v>
      </c>
      <c r="W695" t="s">
        <v>3603</v>
      </c>
    </row>
    <row r="696" spans="1:23" customFormat="1" ht="16" x14ac:dyDescent="0.2">
      <c r="A696" t="s">
        <v>3596</v>
      </c>
      <c r="B696" t="s">
        <v>3597</v>
      </c>
      <c r="C696" t="s">
        <v>3598</v>
      </c>
      <c r="D696">
        <v>1347</v>
      </c>
      <c r="E696" t="s">
        <v>1436</v>
      </c>
      <c r="F696" t="s">
        <v>799</v>
      </c>
      <c r="G696" t="s">
        <v>798</v>
      </c>
      <c r="H696" t="s">
        <v>798</v>
      </c>
      <c r="I696">
        <v>0</v>
      </c>
      <c r="J696" t="s">
        <v>797</v>
      </c>
      <c r="K696" t="s">
        <v>797</v>
      </c>
      <c r="L696" t="s">
        <v>824</v>
      </c>
      <c r="M696" t="s">
        <v>911</v>
      </c>
      <c r="N696" t="s">
        <v>797</v>
      </c>
      <c r="O696" t="s">
        <v>797</v>
      </c>
      <c r="P696" t="s">
        <v>3614</v>
      </c>
      <c r="Q696" t="s">
        <v>3615</v>
      </c>
      <c r="R696" t="s">
        <v>37</v>
      </c>
      <c r="S696" t="s">
        <v>884</v>
      </c>
      <c r="T696" t="s">
        <v>3616</v>
      </c>
      <c r="U696">
        <v>0</v>
      </c>
      <c r="V696" t="s">
        <v>3602</v>
      </c>
      <c r="W696" t="s">
        <v>3603</v>
      </c>
    </row>
    <row r="697" spans="1:23" customFormat="1" ht="16" x14ac:dyDescent="0.2">
      <c r="A697" t="s">
        <v>3596</v>
      </c>
      <c r="B697" t="s">
        <v>3597</v>
      </c>
      <c r="C697" t="s">
        <v>3598</v>
      </c>
      <c r="D697">
        <v>1347</v>
      </c>
      <c r="E697" t="s">
        <v>866</v>
      </c>
      <c r="F697" t="s">
        <v>799</v>
      </c>
      <c r="G697" t="s">
        <v>798</v>
      </c>
      <c r="H697" t="s">
        <v>798</v>
      </c>
      <c r="I697">
        <v>0</v>
      </c>
      <c r="J697" t="s">
        <v>797</v>
      </c>
      <c r="K697" t="s">
        <v>797</v>
      </c>
      <c r="L697" t="s">
        <v>824</v>
      </c>
      <c r="M697" t="s">
        <v>911</v>
      </c>
      <c r="N697" t="s">
        <v>797</v>
      </c>
      <c r="O697" t="s">
        <v>797</v>
      </c>
      <c r="P697" t="s">
        <v>3599</v>
      </c>
      <c r="Q697" t="s">
        <v>3600</v>
      </c>
      <c r="R697" t="s">
        <v>37</v>
      </c>
      <c r="S697" t="s">
        <v>884</v>
      </c>
      <c r="T697" t="s">
        <v>3617</v>
      </c>
      <c r="U697">
        <v>0</v>
      </c>
      <c r="V697" t="s">
        <v>3602</v>
      </c>
      <c r="W697" t="s">
        <v>3603</v>
      </c>
    </row>
    <row r="698" spans="1:23" customFormat="1" ht="16" x14ac:dyDescent="0.2">
      <c r="A698" t="s">
        <v>3596</v>
      </c>
      <c r="B698" t="s">
        <v>3597</v>
      </c>
      <c r="C698" t="s">
        <v>3598</v>
      </c>
      <c r="D698">
        <v>1347</v>
      </c>
      <c r="E698" t="s">
        <v>856</v>
      </c>
      <c r="F698" t="s">
        <v>799</v>
      </c>
      <c r="G698" t="s">
        <v>798</v>
      </c>
      <c r="H698" t="s">
        <v>798</v>
      </c>
      <c r="I698">
        <v>0</v>
      </c>
      <c r="J698" t="s">
        <v>797</v>
      </c>
      <c r="K698" t="s">
        <v>797</v>
      </c>
      <c r="L698" t="s">
        <v>824</v>
      </c>
      <c r="M698" t="s">
        <v>911</v>
      </c>
      <c r="N698" t="s">
        <v>797</v>
      </c>
      <c r="O698" t="s">
        <v>797</v>
      </c>
      <c r="P698" t="s">
        <v>3599</v>
      </c>
      <c r="Q698" t="s">
        <v>3600</v>
      </c>
      <c r="R698" t="s">
        <v>37</v>
      </c>
      <c r="S698" t="s">
        <v>884</v>
      </c>
      <c r="T698" t="s">
        <v>3618</v>
      </c>
      <c r="U698">
        <v>0</v>
      </c>
      <c r="V698" t="s">
        <v>3602</v>
      </c>
      <c r="W698" t="s">
        <v>3603</v>
      </c>
    </row>
    <row r="699" spans="1:23" customFormat="1" ht="16" x14ac:dyDescent="0.2">
      <c r="A699" t="s">
        <v>3596</v>
      </c>
      <c r="B699" t="s">
        <v>3597</v>
      </c>
      <c r="C699" t="s">
        <v>3598</v>
      </c>
      <c r="D699">
        <v>1347</v>
      </c>
      <c r="E699" t="s">
        <v>904</v>
      </c>
      <c r="F699" t="s">
        <v>799</v>
      </c>
      <c r="G699" t="s">
        <v>798</v>
      </c>
      <c r="H699" t="s">
        <v>798</v>
      </c>
      <c r="I699">
        <v>0</v>
      </c>
      <c r="J699" t="s">
        <v>1866</v>
      </c>
      <c r="K699" t="s">
        <v>1922</v>
      </c>
      <c r="L699" t="s">
        <v>824</v>
      </c>
      <c r="M699" t="s">
        <v>801</v>
      </c>
      <c r="N699" t="s">
        <v>797</v>
      </c>
      <c r="O699" t="s">
        <v>797</v>
      </c>
      <c r="P699" t="s">
        <v>3604</v>
      </c>
      <c r="Q699" t="s">
        <v>3605</v>
      </c>
      <c r="R699" t="s">
        <v>3619</v>
      </c>
      <c r="S699" t="s">
        <v>884</v>
      </c>
      <c r="T699" t="s">
        <v>3620</v>
      </c>
      <c r="U699">
        <v>0</v>
      </c>
      <c r="V699" t="s">
        <v>3602</v>
      </c>
      <c r="W699" t="s">
        <v>3603</v>
      </c>
    </row>
    <row r="700" spans="1:23" customFormat="1" ht="16" x14ac:dyDescent="0.2">
      <c r="A700" t="s">
        <v>3621</v>
      </c>
      <c r="B700" t="s">
        <v>3622</v>
      </c>
      <c r="C700" t="s">
        <v>3623</v>
      </c>
      <c r="D700">
        <v>1414</v>
      </c>
      <c r="E700" t="s">
        <v>985</v>
      </c>
      <c r="F700" t="s">
        <v>799</v>
      </c>
      <c r="G700" t="s">
        <v>798</v>
      </c>
      <c r="H700" t="s">
        <v>798</v>
      </c>
      <c r="I700">
        <v>0</v>
      </c>
      <c r="J700" t="s">
        <v>797</v>
      </c>
      <c r="K700" t="s">
        <v>797</v>
      </c>
      <c r="L700" t="s">
        <v>1093</v>
      </c>
      <c r="M700" t="s">
        <v>911</v>
      </c>
      <c r="N700" t="s">
        <v>797</v>
      </c>
      <c r="O700" t="s">
        <v>797</v>
      </c>
      <c r="P700" t="s">
        <v>1100</v>
      </c>
      <c r="Q700" t="s">
        <v>1101</v>
      </c>
      <c r="R700" t="s">
        <v>37</v>
      </c>
      <c r="S700" t="s">
        <v>814</v>
      </c>
      <c r="T700" t="s">
        <v>3624</v>
      </c>
      <c r="U700">
        <v>0</v>
      </c>
      <c r="V700" t="s">
        <v>3625</v>
      </c>
      <c r="W700" t="s">
        <v>3626</v>
      </c>
    </row>
    <row r="701" spans="1:23" customFormat="1" ht="16" x14ac:dyDescent="0.2">
      <c r="A701" t="s">
        <v>3627</v>
      </c>
      <c r="B701" t="s">
        <v>3628</v>
      </c>
      <c r="C701" t="s">
        <v>3629</v>
      </c>
      <c r="D701">
        <v>1348</v>
      </c>
      <c r="E701" t="s">
        <v>144</v>
      </c>
      <c r="F701" t="s">
        <v>799</v>
      </c>
      <c r="G701" t="s">
        <v>798</v>
      </c>
      <c r="H701" t="s">
        <v>798</v>
      </c>
      <c r="I701">
        <v>0</v>
      </c>
      <c r="J701" t="s">
        <v>797</v>
      </c>
      <c r="K701" t="s">
        <v>797</v>
      </c>
      <c r="L701" t="s">
        <v>1093</v>
      </c>
      <c r="M701" t="s">
        <v>797</v>
      </c>
      <c r="N701" t="s">
        <v>812</v>
      </c>
      <c r="O701" t="s">
        <v>813</v>
      </c>
      <c r="P701" t="s">
        <v>797</v>
      </c>
      <c r="Q701" t="s">
        <v>797</v>
      </c>
      <c r="R701" t="s">
        <v>37</v>
      </c>
      <c r="S701" t="s">
        <v>814</v>
      </c>
      <c r="T701" t="s">
        <v>3630</v>
      </c>
      <c r="U701">
        <v>0</v>
      </c>
      <c r="V701" t="s">
        <v>3631</v>
      </c>
      <c r="W701" t="s">
        <v>3632</v>
      </c>
    </row>
    <row r="702" spans="1:23" customFormat="1" ht="16" x14ac:dyDescent="0.2">
      <c r="A702" t="s">
        <v>3627</v>
      </c>
      <c r="B702" t="s">
        <v>3628</v>
      </c>
      <c r="C702" t="s">
        <v>3629</v>
      </c>
      <c r="D702">
        <v>1348</v>
      </c>
      <c r="E702" t="s">
        <v>904</v>
      </c>
      <c r="F702" t="s">
        <v>799</v>
      </c>
      <c r="G702" t="s">
        <v>798</v>
      </c>
      <c r="H702" t="s">
        <v>798</v>
      </c>
      <c r="I702">
        <v>0</v>
      </c>
      <c r="J702" t="s">
        <v>797</v>
      </c>
      <c r="K702" t="s">
        <v>797</v>
      </c>
      <c r="L702" t="s">
        <v>1093</v>
      </c>
      <c r="M702" t="s">
        <v>797</v>
      </c>
      <c r="N702" t="s">
        <v>812</v>
      </c>
      <c r="O702" t="s">
        <v>813</v>
      </c>
      <c r="P702" t="s">
        <v>797</v>
      </c>
      <c r="Q702" t="s">
        <v>797</v>
      </c>
      <c r="R702" t="s">
        <v>37</v>
      </c>
      <c r="S702" t="s">
        <v>814</v>
      </c>
      <c r="T702" t="s">
        <v>3633</v>
      </c>
      <c r="U702">
        <v>0</v>
      </c>
      <c r="V702" t="s">
        <v>3631</v>
      </c>
      <c r="W702" t="s">
        <v>3632</v>
      </c>
    </row>
    <row r="703" spans="1:23" customFormat="1" ht="16" x14ac:dyDescent="0.2">
      <c r="A703" t="s">
        <v>3634</v>
      </c>
      <c r="B703" t="s">
        <v>3635</v>
      </c>
      <c r="C703" t="s">
        <v>3636</v>
      </c>
      <c r="D703">
        <v>1349</v>
      </c>
      <c r="E703" t="s">
        <v>1092</v>
      </c>
      <c r="F703" t="s">
        <v>799</v>
      </c>
      <c r="G703" t="s">
        <v>798</v>
      </c>
      <c r="H703" t="s">
        <v>798</v>
      </c>
      <c r="I703">
        <v>0</v>
      </c>
      <c r="J703" t="s">
        <v>1023</v>
      </c>
      <c r="K703" t="s">
        <v>1024</v>
      </c>
      <c r="L703" t="s">
        <v>1892</v>
      </c>
      <c r="M703" t="s">
        <v>801</v>
      </c>
      <c r="N703" t="s">
        <v>931</v>
      </c>
      <c r="O703" t="s">
        <v>813</v>
      </c>
      <c r="P703" t="s">
        <v>3004</v>
      </c>
      <c r="Q703" t="s">
        <v>3005</v>
      </c>
      <c r="R703" t="s">
        <v>3637</v>
      </c>
      <c r="S703" t="s">
        <v>814</v>
      </c>
      <c r="T703" t="s">
        <v>3638</v>
      </c>
      <c r="U703">
        <v>6</v>
      </c>
      <c r="V703" t="s">
        <v>3639</v>
      </c>
      <c r="W703" t="s">
        <v>3640</v>
      </c>
    </row>
    <row r="704" spans="1:23" customFormat="1" ht="16" x14ac:dyDescent="0.2">
      <c r="A704" t="s">
        <v>3634</v>
      </c>
      <c r="B704" t="s">
        <v>3635</v>
      </c>
      <c r="C704" t="s">
        <v>3636</v>
      </c>
      <c r="D704">
        <v>1349</v>
      </c>
      <c r="E704" t="s">
        <v>985</v>
      </c>
      <c r="F704" t="s">
        <v>799</v>
      </c>
      <c r="G704" t="s">
        <v>798</v>
      </c>
      <c r="H704" t="s">
        <v>798</v>
      </c>
      <c r="I704">
        <v>0</v>
      </c>
      <c r="J704" t="s">
        <v>1023</v>
      </c>
      <c r="K704" t="s">
        <v>1024</v>
      </c>
      <c r="L704" t="s">
        <v>1892</v>
      </c>
      <c r="M704" t="s">
        <v>801</v>
      </c>
      <c r="N704" t="s">
        <v>931</v>
      </c>
      <c r="O704" t="s">
        <v>813</v>
      </c>
      <c r="P704" t="s">
        <v>3004</v>
      </c>
      <c r="Q704" t="s">
        <v>3005</v>
      </c>
      <c r="R704" t="s">
        <v>3641</v>
      </c>
      <c r="S704" t="s">
        <v>884</v>
      </c>
      <c r="T704" t="s">
        <v>3642</v>
      </c>
      <c r="U704">
        <v>148</v>
      </c>
      <c r="V704" t="s">
        <v>3639</v>
      </c>
      <c r="W704" t="s">
        <v>3640</v>
      </c>
    </row>
    <row r="705" spans="1:23" customFormat="1" ht="16" x14ac:dyDescent="0.2">
      <c r="A705" t="s">
        <v>3634</v>
      </c>
      <c r="B705" t="s">
        <v>3635</v>
      </c>
      <c r="C705" t="s">
        <v>3636</v>
      </c>
      <c r="D705">
        <v>1349</v>
      </c>
      <c r="E705" t="s">
        <v>1041</v>
      </c>
      <c r="F705" t="s">
        <v>799</v>
      </c>
      <c r="G705" t="s">
        <v>798</v>
      </c>
      <c r="H705" t="s">
        <v>798</v>
      </c>
      <c r="I705">
        <v>0</v>
      </c>
      <c r="J705" t="s">
        <v>1023</v>
      </c>
      <c r="K705" t="s">
        <v>1024</v>
      </c>
      <c r="L705" t="s">
        <v>1892</v>
      </c>
      <c r="M705" t="s">
        <v>801</v>
      </c>
      <c r="N705" t="s">
        <v>797</v>
      </c>
      <c r="O705" t="s">
        <v>797</v>
      </c>
      <c r="P705" t="s">
        <v>3004</v>
      </c>
      <c r="Q705" t="s">
        <v>3005</v>
      </c>
      <c r="R705" t="s">
        <v>3643</v>
      </c>
      <c r="S705" t="s">
        <v>884</v>
      </c>
      <c r="T705" t="s">
        <v>3644</v>
      </c>
      <c r="U705">
        <v>3</v>
      </c>
      <c r="V705" t="s">
        <v>3639</v>
      </c>
      <c r="W705" t="s">
        <v>3640</v>
      </c>
    </row>
    <row r="706" spans="1:23" customFormat="1" ht="16" x14ac:dyDescent="0.2">
      <c r="A706" t="s">
        <v>3634</v>
      </c>
      <c r="B706" t="s">
        <v>3635</v>
      </c>
      <c r="C706" t="s">
        <v>3636</v>
      </c>
      <c r="D706">
        <v>1349</v>
      </c>
      <c r="E706" t="s">
        <v>1605</v>
      </c>
      <c r="F706" t="s">
        <v>799</v>
      </c>
      <c r="G706" t="s">
        <v>798</v>
      </c>
      <c r="H706" t="s">
        <v>798</v>
      </c>
      <c r="I706">
        <v>0</v>
      </c>
      <c r="J706" t="s">
        <v>1023</v>
      </c>
      <c r="K706" t="s">
        <v>1024</v>
      </c>
      <c r="L706" t="s">
        <v>1892</v>
      </c>
      <c r="M706" t="s">
        <v>801</v>
      </c>
      <c r="N706" t="s">
        <v>797</v>
      </c>
      <c r="O706" t="s">
        <v>797</v>
      </c>
      <c r="P706" t="s">
        <v>3004</v>
      </c>
      <c r="Q706" t="s">
        <v>3005</v>
      </c>
      <c r="R706" t="s">
        <v>3645</v>
      </c>
      <c r="S706" t="s">
        <v>884</v>
      </c>
      <c r="T706" t="s">
        <v>3646</v>
      </c>
      <c r="U706">
        <v>0</v>
      </c>
      <c r="V706" t="s">
        <v>3639</v>
      </c>
      <c r="W706" t="s">
        <v>3640</v>
      </c>
    </row>
    <row r="707" spans="1:23" customFormat="1" ht="16" x14ac:dyDescent="0.2">
      <c r="A707" t="s">
        <v>3647</v>
      </c>
      <c r="B707" t="s">
        <v>3648</v>
      </c>
      <c r="C707" t="s">
        <v>3649</v>
      </c>
      <c r="D707">
        <v>1350</v>
      </c>
      <c r="E707" t="s">
        <v>877</v>
      </c>
      <c r="F707" t="s">
        <v>799</v>
      </c>
      <c r="G707" t="s">
        <v>798</v>
      </c>
      <c r="H707" t="s">
        <v>798</v>
      </c>
      <c r="I707">
        <v>0</v>
      </c>
      <c r="J707" t="s">
        <v>993</v>
      </c>
      <c r="K707" t="s">
        <v>994</v>
      </c>
      <c r="L707" t="s">
        <v>811</v>
      </c>
      <c r="M707" t="s">
        <v>801</v>
      </c>
      <c r="N707" t="s">
        <v>797</v>
      </c>
      <c r="O707" t="s">
        <v>797</v>
      </c>
      <c r="P707" t="s">
        <v>3650</v>
      </c>
      <c r="Q707" t="s">
        <v>3651</v>
      </c>
      <c r="R707" t="s">
        <v>3652</v>
      </c>
      <c r="S707" t="s">
        <v>44</v>
      </c>
      <c r="T707" t="s">
        <v>3653</v>
      </c>
      <c r="U707">
        <v>0</v>
      </c>
      <c r="V707" t="s">
        <v>3654</v>
      </c>
      <c r="W707" t="s">
        <v>3655</v>
      </c>
    </row>
    <row r="708" spans="1:23" customFormat="1" ht="16" x14ac:dyDescent="0.2">
      <c r="A708" t="s">
        <v>3647</v>
      </c>
      <c r="B708" t="s">
        <v>3648</v>
      </c>
      <c r="C708" t="s">
        <v>3649</v>
      </c>
      <c r="D708">
        <v>1350</v>
      </c>
      <c r="E708" t="s">
        <v>797</v>
      </c>
      <c r="F708" t="s">
        <v>798</v>
      </c>
      <c r="G708" t="s">
        <v>797</v>
      </c>
      <c r="H708" t="s">
        <v>799</v>
      </c>
      <c r="I708">
        <v>6</v>
      </c>
      <c r="J708" t="s">
        <v>2074</v>
      </c>
      <c r="K708" t="s">
        <v>797</v>
      </c>
      <c r="L708" t="s">
        <v>37</v>
      </c>
      <c r="M708" t="s">
        <v>801</v>
      </c>
      <c r="N708" t="s">
        <v>797</v>
      </c>
      <c r="O708" t="s">
        <v>797</v>
      </c>
      <c r="P708" t="s">
        <v>3656</v>
      </c>
      <c r="Q708" t="s">
        <v>3657</v>
      </c>
      <c r="R708" t="s">
        <v>3658</v>
      </c>
      <c r="S708" t="s">
        <v>797</v>
      </c>
      <c r="T708" t="s">
        <v>3659</v>
      </c>
      <c r="U708">
        <v>0</v>
      </c>
      <c r="V708" t="s">
        <v>3654</v>
      </c>
      <c r="W708" t="s">
        <v>3655</v>
      </c>
    </row>
    <row r="709" spans="1:23" customFormat="1" ht="16" x14ac:dyDescent="0.2">
      <c r="A709" t="s">
        <v>3660</v>
      </c>
      <c r="B709" t="s">
        <v>3661</v>
      </c>
      <c r="C709" t="s">
        <v>3662</v>
      </c>
      <c r="D709">
        <v>1351</v>
      </c>
      <c r="E709" t="s">
        <v>866</v>
      </c>
      <c r="F709" t="s">
        <v>799</v>
      </c>
      <c r="G709" t="s">
        <v>798</v>
      </c>
      <c r="H709" t="s">
        <v>798</v>
      </c>
      <c r="I709">
        <v>0</v>
      </c>
      <c r="J709" t="s">
        <v>797</v>
      </c>
      <c r="K709" t="s">
        <v>797</v>
      </c>
      <c r="L709" t="s">
        <v>948</v>
      </c>
      <c r="M709" t="s">
        <v>843</v>
      </c>
      <c r="N709" t="s">
        <v>797</v>
      </c>
      <c r="O709" t="s">
        <v>797</v>
      </c>
      <c r="P709" t="s">
        <v>1313</v>
      </c>
      <c r="Q709" t="s">
        <v>1314</v>
      </c>
      <c r="R709" t="s">
        <v>37</v>
      </c>
      <c r="S709" t="s">
        <v>814</v>
      </c>
      <c r="T709" t="s">
        <v>3663</v>
      </c>
      <c r="U709">
        <v>0</v>
      </c>
      <c r="V709" t="s">
        <v>3664</v>
      </c>
      <c r="W709" t="s">
        <v>3665</v>
      </c>
    </row>
    <row r="710" spans="1:23" customFormat="1" ht="16" x14ac:dyDescent="0.2">
      <c r="A710" t="s">
        <v>3660</v>
      </c>
      <c r="B710" t="s">
        <v>3661</v>
      </c>
      <c r="C710" t="s">
        <v>3662</v>
      </c>
      <c r="D710">
        <v>1351</v>
      </c>
      <c r="E710" t="s">
        <v>856</v>
      </c>
      <c r="F710" t="s">
        <v>799</v>
      </c>
      <c r="G710" t="s">
        <v>798</v>
      </c>
      <c r="H710" t="s">
        <v>798</v>
      </c>
      <c r="I710">
        <v>0</v>
      </c>
      <c r="J710" t="s">
        <v>797</v>
      </c>
      <c r="K710" t="s">
        <v>797</v>
      </c>
      <c r="L710" t="s">
        <v>948</v>
      </c>
      <c r="M710" t="s">
        <v>843</v>
      </c>
      <c r="N710" t="s">
        <v>797</v>
      </c>
      <c r="O710" t="s">
        <v>797</v>
      </c>
      <c r="P710" t="s">
        <v>1313</v>
      </c>
      <c r="Q710" t="s">
        <v>1314</v>
      </c>
      <c r="R710" t="s">
        <v>37</v>
      </c>
      <c r="S710" t="s">
        <v>814</v>
      </c>
      <c r="T710" t="s">
        <v>3666</v>
      </c>
      <c r="U710">
        <v>0</v>
      </c>
      <c r="V710" t="s">
        <v>3664</v>
      </c>
      <c r="W710" t="s">
        <v>3665</v>
      </c>
    </row>
    <row r="711" spans="1:23" customFormat="1" ht="16" x14ac:dyDescent="0.2">
      <c r="A711" t="s">
        <v>3660</v>
      </c>
      <c r="B711" t="s">
        <v>3661</v>
      </c>
      <c r="C711" t="s">
        <v>3662</v>
      </c>
      <c r="D711">
        <v>1351</v>
      </c>
      <c r="E711" t="s">
        <v>955</v>
      </c>
      <c r="F711" t="s">
        <v>799</v>
      </c>
      <c r="G711" t="s">
        <v>798</v>
      </c>
      <c r="H711" t="s">
        <v>798</v>
      </c>
      <c r="I711">
        <v>0</v>
      </c>
      <c r="J711" t="s">
        <v>797</v>
      </c>
      <c r="K711" t="s">
        <v>797</v>
      </c>
      <c r="L711" t="s">
        <v>948</v>
      </c>
      <c r="M711" t="s">
        <v>843</v>
      </c>
      <c r="N711" t="s">
        <v>797</v>
      </c>
      <c r="O711" t="s">
        <v>797</v>
      </c>
      <c r="P711" t="s">
        <v>1313</v>
      </c>
      <c r="Q711" t="s">
        <v>1314</v>
      </c>
      <c r="R711" t="s">
        <v>37</v>
      </c>
      <c r="S711" t="s">
        <v>814</v>
      </c>
      <c r="T711" t="s">
        <v>3667</v>
      </c>
      <c r="U711">
        <v>0</v>
      </c>
      <c r="V711" t="s">
        <v>3664</v>
      </c>
      <c r="W711" t="s">
        <v>3665</v>
      </c>
    </row>
    <row r="712" spans="1:23" customFormat="1" ht="16" x14ac:dyDescent="0.2">
      <c r="A712" t="s">
        <v>3660</v>
      </c>
      <c r="B712" t="s">
        <v>3661</v>
      </c>
      <c r="C712" t="s">
        <v>3662</v>
      </c>
      <c r="D712">
        <v>1351</v>
      </c>
      <c r="E712" t="s">
        <v>870</v>
      </c>
      <c r="F712" t="s">
        <v>799</v>
      </c>
      <c r="G712" t="s">
        <v>798</v>
      </c>
      <c r="H712" t="s">
        <v>798</v>
      </c>
      <c r="I712">
        <v>0</v>
      </c>
      <c r="J712" t="s">
        <v>797</v>
      </c>
      <c r="K712" t="s">
        <v>797</v>
      </c>
      <c r="L712" t="s">
        <v>948</v>
      </c>
      <c r="M712" t="s">
        <v>843</v>
      </c>
      <c r="N712" t="s">
        <v>797</v>
      </c>
      <c r="O712" t="s">
        <v>797</v>
      </c>
      <c r="P712" t="s">
        <v>1313</v>
      </c>
      <c r="Q712" t="s">
        <v>1314</v>
      </c>
      <c r="R712" t="s">
        <v>37</v>
      </c>
      <c r="S712" t="s">
        <v>814</v>
      </c>
      <c r="T712" t="s">
        <v>3668</v>
      </c>
      <c r="U712">
        <v>0</v>
      </c>
      <c r="V712" t="s">
        <v>3664</v>
      </c>
      <c r="W712" t="s">
        <v>3665</v>
      </c>
    </row>
    <row r="713" spans="1:23" customFormat="1" ht="16" x14ac:dyDescent="0.2">
      <c r="A713" t="s">
        <v>3669</v>
      </c>
      <c r="B713" t="s">
        <v>3670</v>
      </c>
      <c r="C713" t="s">
        <v>3671</v>
      </c>
      <c r="D713">
        <v>1352</v>
      </c>
      <c r="E713" t="s">
        <v>856</v>
      </c>
      <c r="F713" t="s">
        <v>799</v>
      </c>
      <c r="G713" t="s">
        <v>798</v>
      </c>
      <c r="H713" t="s">
        <v>798</v>
      </c>
      <c r="I713">
        <v>0</v>
      </c>
      <c r="J713" t="s">
        <v>797</v>
      </c>
      <c r="K713" t="s">
        <v>797</v>
      </c>
      <c r="L713" t="s">
        <v>835</v>
      </c>
      <c r="M713" t="s">
        <v>843</v>
      </c>
      <c r="N713" t="s">
        <v>797</v>
      </c>
      <c r="O713" t="s">
        <v>797</v>
      </c>
      <c r="P713" t="s">
        <v>1036</v>
      </c>
      <c r="Q713" t="s">
        <v>1037</v>
      </c>
      <c r="R713" t="s">
        <v>37</v>
      </c>
      <c r="S713" t="s">
        <v>814</v>
      </c>
      <c r="T713" t="s">
        <v>3672</v>
      </c>
      <c r="U713">
        <v>0</v>
      </c>
      <c r="V713" t="s">
        <v>3673</v>
      </c>
      <c r="W713" t="s">
        <v>3674</v>
      </c>
    </row>
    <row r="714" spans="1:23" customFormat="1" ht="16" x14ac:dyDescent="0.2">
      <c r="A714" t="s">
        <v>3669</v>
      </c>
      <c r="B714" t="s">
        <v>3670</v>
      </c>
      <c r="C714" t="s">
        <v>3671</v>
      </c>
      <c r="D714">
        <v>1352</v>
      </c>
      <c r="E714" t="s">
        <v>904</v>
      </c>
      <c r="F714" t="s">
        <v>799</v>
      </c>
      <c r="G714" t="s">
        <v>798</v>
      </c>
      <c r="H714" t="s">
        <v>798</v>
      </c>
      <c r="I714">
        <v>0</v>
      </c>
      <c r="J714" t="s">
        <v>797</v>
      </c>
      <c r="K714" t="s">
        <v>797</v>
      </c>
      <c r="L714" t="s">
        <v>835</v>
      </c>
      <c r="M714" t="s">
        <v>843</v>
      </c>
      <c r="N714" t="s">
        <v>797</v>
      </c>
      <c r="O714" t="s">
        <v>797</v>
      </c>
      <c r="P714" t="s">
        <v>1036</v>
      </c>
      <c r="Q714" t="s">
        <v>1037</v>
      </c>
      <c r="R714" t="s">
        <v>37</v>
      </c>
      <c r="S714" t="s">
        <v>814</v>
      </c>
      <c r="T714" t="s">
        <v>3675</v>
      </c>
      <c r="U714">
        <v>0</v>
      </c>
      <c r="V714" t="s">
        <v>3673</v>
      </c>
      <c r="W714" t="s">
        <v>3674</v>
      </c>
    </row>
    <row r="715" spans="1:23" customFormat="1" ht="16" x14ac:dyDescent="0.2">
      <c r="A715" t="s">
        <v>3669</v>
      </c>
      <c r="B715" t="s">
        <v>3670</v>
      </c>
      <c r="C715" t="s">
        <v>3671</v>
      </c>
      <c r="D715">
        <v>1352</v>
      </c>
      <c r="E715" t="s">
        <v>861</v>
      </c>
      <c r="F715" t="s">
        <v>799</v>
      </c>
      <c r="G715" t="s">
        <v>798</v>
      </c>
      <c r="H715" t="s">
        <v>798</v>
      </c>
      <c r="I715">
        <v>0</v>
      </c>
      <c r="J715" t="s">
        <v>797</v>
      </c>
      <c r="K715" t="s">
        <v>797</v>
      </c>
      <c r="L715" t="s">
        <v>835</v>
      </c>
      <c r="M715" t="s">
        <v>843</v>
      </c>
      <c r="N715" t="s">
        <v>797</v>
      </c>
      <c r="O715" t="s">
        <v>797</v>
      </c>
      <c r="P715" t="s">
        <v>1036</v>
      </c>
      <c r="Q715" t="s">
        <v>1037</v>
      </c>
      <c r="R715" t="s">
        <v>37</v>
      </c>
      <c r="S715" t="s">
        <v>814</v>
      </c>
      <c r="T715" t="s">
        <v>3676</v>
      </c>
      <c r="U715">
        <v>0</v>
      </c>
      <c r="V715" t="s">
        <v>3673</v>
      </c>
      <c r="W715" t="s">
        <v>3674</v>
      </c>
    </row>
    <row r="716" spans="1:23" customFormat="1" ht="16" x14ac:dyDescent="0.2">
      <c r="A716" t="s">
        <v>3677</v>
      </c>
      <c r="B716" t="s">
        <v>37</v>
      </c>
      <c r="C716" t="s">
        <v>37</v>
      </c>
      <c r="D716">
        <v>1278</v>
      </c>
      <c r="E716" t="s">
        <v>1653</v>
      </c>
      <c r="F716" t="s">
        <v>799</v>
      </c>
      <c r="G716" t="s">
        <v>798</v>
      </c>
      <c r="H716" t="s">
        <v>798</v>
      </c>
      <c r="I716">
        <v>0</v>
      </c>
      <c r="J716" t="s">
        <v>1596</v>
      </c>
      <c r="K716" t="s">
        <v>1597</v>
      </c>
      <c r="L716" t="s">
        <v>975</v>
      </c>
      <c r="M716" t="s">
        <v>801</v>
      </c>
      <c r="N716" t="s">
        <v>797</v>
      </c>
      <c r="O716" t="s">
        <v>797</v>
      </c>
      <c r="P716" t="s">
        <v>3678</v>
      </c>
      <c r="Q716" t="s">
        <v>3679</v>
      </c>
      <c r="R716" t="s">
        <v>3680</v>
      </c>
      <c r="S716" t="s">
        <v>44</v>
      </c>
      <c r="T716" t="s">
        <v>3681</v>
      </c>
      <c r="U716">
        <v>0</v>
      </c>
      <c r="V716" t="s">
        <v>3682</v>
      </c>
      <c r="W716" t="s">
        <v>3683</v>
      </c>
    </row>
    <row r="717" spans="1:23" customFormat="1" ht="16" x14ac:dyDescent="0.2">
      <c r="A717" t="s">
        <v>3684</v>
      </c>
      <c r="B717" t="s">
        <v>37</v>
      </c>
      <c r="C717" t="s">
        <v>37</v>
      </c>
      <c r="D717">
        <v>2328</v>
      </c>
      <c r="E717" t="s">
        <v>797</v>
      </c>
      <c r="F717" t="s">
        <v>798</v>
      </c>
      <c r="G717" t="s">
        <v>797</v>
      </c>
      <c r="H717" t="s">
        <v>799</v>
      </c>
      <c r="I717">
        <v>4</v>
      </c>
      <c r="J717" t="s">
        <v>2088</v>
      </c>
      <c r="K717" t="s">
        <v>797</v>
      </c>
      <c r="L717" t="s">
        <v>37</v>
      </c>
      <c r="M717" t="s">
        <v>801</v>
      </c>
      <c r="N717" t="s">
        <v>797</v>
      </c>
      <c r="O717" t="s">
        <v>797</v>
      </c>
      <c r="P717" t="s">
        <v>3685</v>
      </c>
      <c r="Q717" t="s">
        <v>3686</v>
      </c>
      <c r="R717" t="s">
        <v>3687</v>
      </c>
      <c r="S717" t="s">
        <v>797</v>
      </c>
      <c r="T717" t="s">
        <v>3688</v>
      </c>
      <c r="U717">
        <v>6</v>
      </c>
      <c r="V717" t="s">
        <v>3689</v>
      </c>
      <c r="W717" t="s">
        <v>3690</v>
      </c>
    </row>
    <row r="718" spans="1:23" customFormat="1" ht="16" x14ac:dyDescent="0.2">
      <c r="A718" t="s">
        <v>3691</v>
      </c>
      <c r="B718" t="s">
        <v>3692</v>
      </c>
      <c r="C718" t="s">
        <v>3693</v>
      </c>
      <c r="D718">
        <v>1354</v>
      </c>
      <c r="E718" t="s">
        <v>1092</v>
      </c>
      <c r="F718" t="s">
        <v>799</v>
      </c>
      <c r="G718" t="s">
        <v>798</v>
      </c>
      <c r="H718" t="s">
        <v>798</v>
      </c>
      <c r="I718">
        <v>0</v>
      </c>
      <c r="J718" t="s">
        <v>3047</v>
      </c>
      <c r="K718" t="s">
        <v>3048</v>
      </c>
      <c r="L718" t="s">
        <v>811</v>
      </c>
      <c r="M718" t="s">
        <v>801</v>
      </c>
      <c r="N718" t="s">
        <v>797</v>
      </c>
      <c r="O718" t="s">
        <v>797</v>
      </c>
      <c r="P718" t="s">
        <v>3694</v>
      </c>
      <c r="Q718" t="s">
        <v>3695</v>
      </c>
      <c r="R718" t="s">
        <v>3696</v>
      </c>
      <c r="S718" t="s">
        <v>44</v>
      </c>
      <c r="T718" t="s">
        <v>3697</v>
      </c>
      <c r="U718">
        <v>26</v>
      </c>
      <c r="V718" t="s">
        <v>3698</v>
      </c>
      <c r="W718" t="s">
        <v>3699</v>
      </c>
    </row>
    <row r="719" spans="1:23" customFormat="1" ht="16" x14ac:dyDescent="0.2">
      <c r="A719" t="s">
        <v>3691</v>
      </c>
      <c r="B719" t="s">
        <v>3692</v>
      </c>
      <c r="C719" t="s">
        <v>3693</v>
      </c>
      <c r="D719">
        <v>1354</v>
      </c>
      <c r="E719" t="s">
        <v>144</v>
      </c>
      <c r="F719" t="s">
        <v>799</v>
      </c>
      <c r="G719" t="s">
        <v>798</v>
      </c>
      <c r="H719" t="s">
        <v>798</v>
      </c>
      <c r="I719">
        <v>0</v>
      </c>
      <c r="J719" t="s">
        <v>3047</v>
      </c>
      <c r="K719" t="s">
        <v>3048</v>
      </c>
      <c r="L719" t="s">
        <v>811</v>
      </c>
      <c r="M719" t="s">
        <v>801</v>
      </c>
      <c r="N719" t="s">
        <v>797</v>
      </c>
      <c r="O719" t="s">
        <v>797</v>
      </c>
      <c r="P719" t="s">
        <v>3694</v>
      </c>
      <c r="Q719" t="s">
        <v>3695</v>
      </c>
      <c r="R719" t="s">
        <v>3700</v>
      </c>
      <c r="S719" t="s">
        <v>44</v>
      </c>
      <c r="T719" t="s">
        <v>3701</v>
      </c>
      <c r="U719">
        <v>20</v>
      </c>
      <c r="V719" t="s">
        <v>3698</v>
      </c>
      <c r="W719" t="s">
        <v>3699</v>
      </c>
    </row>
    <row r="720" spans="1:23" customFormat="1" ht="16" x14ac:dyDescent="0.2">
      <c r="A720" t="s">
        <v>3691</v>
      </c>
      <c r="B720" t="s">
        <v>3692</v>
      </c>
      <c r="C720" t="s">
        <v>3693</v>
      </c>
      <c r="D720">
        <v>1354</v>
      </c>
      <c r="E720" t="s">
        <v>1041</v>
      </c>
      <c r="F720" t="s">
        <v>799</v>
      </c>
      <c r="G720" t="s">
        <v>798</v>
      </c>
      <c r="H720" t="s">
        <v>798</v>
      </c>
      <c r="I720">
        <v>0</v>
      </c>
      <c r="J720" t="s">
        <v>3047</v>
      </c>
      <c r="K720" t="s">
        <v>3048</v>
      </c>
      <c r="L720" t="s">
        <v>811</v>
      </c>
      <c r="M720" t="s">
        <v>801</v>
      </c>
      <c r="N720" t="s">
        <v>797</v>
      </c>
      <c r="O720" t="s">
        <v>797</v>
      </c>
      <c r="P720" t="s">
        <v>3694</v>
      </c>
      <c r="Q720" t="s">
        <v>3695</v>
      </c>
      <c r="R720" t="s">
        <v>3702</v>
      </c>
      <c r="S720" t="s">
        <v>44</v>
      </c>
      <c r="T720" t="s">
        <v>3703</v>
      </c>
      <c r="U720">
        <v>20</v>
      </c>
      <c r="V720" t="s">
        <v>3698</v>
      </c>
      <c r="W720" t="s">
        <v>3699</v>
      </c>
    </row>
    <row r="721" spans="1:23" customFormat="1" ht="16" x14ac:dyDescent="0.2">
      <c r="A721" t="s">
        <v>3704</v>
      </c>
      <c r="B721" t="s">
        <v>3705</v>
      </c>
      <c r="C721" t="s">
        <v>3706</v>
      </c>
      <c r="D721">
        <v>1355</v>
      </c>
      <c r="E721" t="s">
        <v>1092</v>
      </c>
      <c r="F721" t="s">
        <v>799</v>
      </c>
      <c r="G721" t="s">
        <v>798</v>
      </c>
      <c r="H721" t="s">
        <v>798</v>
      </c>
      <c r="I721">
        <v>0</v>
      </c>
      <c r="J721" t="s">
        <v>1327</v>
      </c>
      <c r="K721" t="s">
        <v>1328</v>
      </c>
      <c r="L721" t="s">
        <v>811</v>
      </c>
      <c r="M721" t="s">
        <v>801</v>
      </c>
      <c r="N721" t="s">
        <v>797</v>
      </c>
      <c r="O721" t="s">
        <v>797</v>
      </c>
      <c r="P721" t="s">
        <v>3707</v>
      </c>
      <c r="Q721" t="s">
        <v>3708</v>
      </c>
      <c r="R721" t="s">
        <v>3709</v>
      </c>
      <c r="S721" t="s">
        <v>44</v>
      </c>
      <c r="T721" t="s">
        <v>3710</v>
      </c>
      <c r="U721">
        <v>60</v>
      </c>
      <c r="V721" t="s">
        <v>3711</v>
      </c>
      <c r="W721" t="s">
        <v>3712</v>
      </c>
    </row>
    <row r="722" spans="1:23" customFormat="1" ht="16" x14ac:dyDescent="0.2">
      <c r="A722" t="s">
        <v>3704</v>
      </c>
      <c r="B722" t="s">
        <v>3705</v>
      </c>
      <c r="C722" t="s">
        <v>3706</v>
      </c>
      <c r="D722">
        <v>1355</v>
      </c>
      <c r="E722" t="s">
        <v>144</v>
      </c>
      <c r="F722" t="s">
        <v>799</v>
      </c>
      <c r="G722" t="s">
        <v>798</v>
      </c>
      <c r="H722" t="s">
        <v>798</v>
      </c>
      <c r="I722">
        <v>0</v>
      </c>
      <c r="J722" t="s">
        <v>1327</v>
      </c>
      <c r="K722" t="s">
        <v>1328</v>
      </c>
      <c r="L722" t="s">
        <v>811</v>
      </c>
      <c r="M722" t="s">
        <v>801</v>
      </c>
      <c r="N722" t="s">
        <v>797</v>
      </c>
      <c r="O722" t="s">
        <v>797</v>
      </c>
      <c r="P722" t="s">
        <v>3707</v>
      </c>
      <c r="Q722" t="s">
        <v>3708</v>
      </c>
      <c r="R722" t="s">
        <v>3713</v>
      </c>
      <c r="S722" t="s">
        <v>44</v>
      </c>
      <c r="T722" t="s">
        <v>3714</v>
      </c>
      <c r="U722">
        <v>110</v>
      </c>
      <c r="V722" t="s">
        <v>3711</v>
      </c>
      <c r="W722" t="s">
        <v>3712</v>
      </c>
    </row>
    <row r="723" spans="1:23" customFormat="1" ht="16" x14ac:dyDescent="0.2">
      <c r="A723" t="s">
        <v>3704</v>
      </c>
      <c r="B723" t="s">
        <v>3705</v>
      </c>
      <c r="C723" t="s">
        <v>3706</v>
      </c>
      <c r="D723">
        <v>1355</v>
      </c>
      <c r="E723" t="s">
        <v>1041</v>
      </c>
      <c r="F723" t="s">
        <v>799</v>
      </c>
      <c r="G723" t="s">
        <v>798</v>
      </c>
      <c r="H723" t="s">
        <v>798</v>
      </c>
      <c r="I723">
        <v>0</v>
      </c>
      <c r="J723" t="s">
        <v>1327</v>
      </c>
      <c r="K723" t="s">
        <v>1328</v>
      </c>
      <c r="L723" t="s">
        <v>811</v>
      </c>
      <c r="M723" t="s">
        <v>801</v>
      </c>
      <c r="N723" t="s">
        <v>797</v>
      </c>
      <c r="O723" t="s">
        <v>797</v>
      </c>
      <c r="P723" t="s">
        <v>3707</v>
      </c>
      <c r="Q723" t="s">
        <v>3708</v>
      </c>
      <c r="R723" t="s">
        <v>3715</v>
      </c>
      <c r="S723" t="s">
        <v>44</v>
      </c>
      <c r="T723" t="s">
        <v>3716</v>
      </c>
      <c r="U723">
        <v>71</v>
      </c>
      <c r="V723" t="s">
        <v>3711</v>
      </c>
      <c r="W723" t="s">
        <v>3712</v>
      </c>
    </row>
    <row r="724" spans="1:23" customFormat="1" ht="16" x14ac:dyDescent="0.2">
      <c r="A724" t="s">
        <v>3717</v>
      </c>
      <c r="B724" t="s">
        <v>3718</v>
      </c>
      <c r="C724" t="s">
        <v>3719</v>
      </c>
      <c r="D724">
        <v>1426</v>
      </c>
      <c r="E724" t="s">
        <v>797</v>
      </c>
      <c r="F724" t="s">
        <v>798</v>
      </c>
      <c r="G724" t="s">
        <v>797</v>
      </c>
      <c r="H724" t="s">
        <v>799</v>
      </c>
      <c r="I724">
        <v>1</v>
      </c>
      <c r="J724" t="s">
        <v>800</v>
      </c>
      <c r="K724" t="s">
        <v>797</v>
      </c>
      <c r="L724" t="s">
        <v>37</v>
      </c>
      <c r="M724" t="s">
        <v>801</v>
      </c>
      <c r="N724" t="s">
        <v>797</v>
      </c>
      <c r="O724" t="s">
        <v>797</v>
      </c>
      <c r="P724" t="s">
        <v>802</v>
      </c>
      <c r="Q724" t="s">
        <v>803</v>
      </c>
      <c r="R724" t="s">
        <v>3720</v>
      </c>
      <c r="S724" t="s">
        <v>797</v>
      </c>
      <c r="T724" t="s">
        <v>3721</v>
      </c>
      <c r="U724">
        <v>1</v>
      </c>
      <c r="V724" t="s">
        <v>3722</v>
      </c>
      <c r="W724" t="s">
        <v>3723</v>
      </c>
    </row>
    <row r="725" spans="1:23" customFormat="1" ht="16" x14ac:dyDescent="0.2">
      <c r="A725" t="s">
        <v>3724</v>
      </c>
      <c r="B725" t="s">
        <v>3725</v>
      </c>
      <c r="C725" t="s">
        <v>3726</v>
      </c>
      <c r="D725">
        <v>1356</v>
      </c>
      <c r="E725" t="s">
        <v>810</v>
      </c>
      <c r="F725" t="s">
        <v>799</v>
      </c>
      <c r="G725" t="s">
        <v>798</v>
      </c>
      <c r="H725" t="s">
        <v>798</v>
      </c>
      <c r="I725">
        <v>0</v>
      </c>
      <c r="J725" t="s">
        <v>797</v>
      </c>
      <c r="K725" t="s">
        <v>797</v>
      </c>
      <c r="L725" t="s">
        <v>37</v>
      </c>
      <c r="M725" t="s">
        <v>843</v>
      </c>
      <c r="N725" t="s">
        <v>797</v>
      </c>
      <c r="O725" t="s">
        <v>797</v>
      </c>
      <c r="P725" t="s">
        <v>898</v>
      </c>
      <c r="Q725" t="s">
        <v>899</v>
      </c>
      <c r="R725" t="s">
        <v>37</v>
      </c>
      <c r="S725" t="s">
        <v>814</v>
      </c>
      <c r="T725" t="s">
        <v>3727</v>
      </c>
      <c r="U725">
        <v>0</v>
      </c>
      <c r="V725" t="s">
        <v>3728</v>
      </c>
      <c r="W725" t="s">
        <v>3729</v>
      </c>
    </row>
    <row r="726" spans="1:23" customFormat="1" ht="16" x14ac:dyDescent="0.2">
      <c r="A726" t="s">
        <v>3724</v>
      </c>
      <c r="B726" t="s">
        <v>3725</v>
      </c>
      <c r="C726" t="s">
        <v>3726</v>
      </c>
      <c r="D726">
        <v>1356</v>
      </c>
      <c r="E726" t="s">
        <v>821</v>
      </c>
      <c r="F726" t="s">
        <v>799</v>
      </c>
      <c r="G726" t="s">
        <v>798</v>
      </c>
      <c r="H726" t="s">
        <v>798</v>
      </c>
      <c r="I726">
        <v>0</v>
      </c>
      <c r="J726" t="s">
        <v>797</v>
      </c>
      <c r="K726" t="s">
        <v>797</v>
      </c>
      <c r="L726" t="s">
        <v>37</v>
      </c>
      <c r="M726" t="s">
        <v>843</v>
      </c>
      <c r="N726" t="s">
        <v>797</v>
      </c>
      <c r="O726" t="s">
        <v>797</v>
      </c>
      <c r="P726" t="s">
        <v>898</v>
      </c>
      <c r="Q726" t="s">
        <v>899</v>
      </c>
      <c r="R726" t="s">
        <v>37</v>
      </c>
      <c r="S726" t="s">
        <v>814</v>
      </c>
      <c r="T726" t="s">
        <v>3730</v>
      </c>
      <c r="U726">
        <v>0</v>
      </c>
      <c r="V726" t="s">
        <v>3728</v>
      </c>
      <c r="W726" t="s">
        <v>3729</v>
      </c>
    </row>
    <row r="727" spans="1:23" customFormat="1" ht="16" x14ac:dyDescent="0.2">
      <c r="A727" t="s">
        <v>3731</v>
      </c>
      <c r="B727" t="s">
        <v>3732</v>
      </c>
      <c r="C727" t="s">
        <v>3733</v>
      </c>
      <c r="D727">
        <v>1393</v>
      </c>
      <c r="E727" t="s">
        <v>144</v>
      </c>
      <c r="F727" t="s">
        <v>799</v>
      </c>
      <c r="G727" t="s">
        <v>798</v>
      </c>
      <c r="H727" t="s">
        <v>798</v>
      </c>
      <c r="I727">
        <v>0</v>
      </c>
      <c r="J727" t="s">
        <v>797</v>
      </c>
      <c r="K727" t="s">
        <v>797</v>
      </c>
      <c r="L727" t="s">
        <v>1892</v>
      </c>
      <c r="M727" t="s">
        <v>797</v>
      </c>
      <c r="N727" t="s">
        <v>812</v>
      </c>
      <c r="O727" t="s">
        <v>813</v>
      </c>
      <c r="P727" t="s">
        <v>797</v>
      </c>
      <c r="Q727" t="s">
        <v>797</v>
      </c>
      <c r="R727" t="s">
        <v>37</v>
      </c>
      <c r="S727" t="s">
        <v>814</v>
      </c>
      <c r="T727" t="s">
        <v>3734</v>
      </c>
      <c r="U727">
        <v>0</v>
      </c>
      <c r="V727" t="s">
        <v>3735</v>
      </c>
      <c r="W727" t="s">
        <v>3736</v>
      </c>
    </row>
    <row r="728" spans="1:23" customFormat="1" ht="16" x14ac:dyDescent="0.2">
      <c r="A728" t="s">
        <v>3731</v>
      </c>
      <c r="B728" t="s">
        <v>3732</v>
      </c>
      <c r="C728" t="s">
        <v>3733</v>
      </c>
      <c r="D728">
        <v>1393</v>
      </c>
      <c r="E728" t="s">
        <v>985</v>
      </c>
      <c r="F728" t="s">
        <v>799</v>
      </c>
      <c r="G728" t="s">
        <v>798</v>
      </c>
      <c r="H728" t="s">
        <v>798</v>
      </c>
      <c r="I728">
        <v>0</v>
      </c>
      <c r="J728" t="s">
        <v>797</v>
      </c>
      <c r="K728" t="s">
        <v>797</v>
      </c>
      <c r="L728" t="s">
        <v>1892</v>
      </c>
      <c r="M728" t="s">
        <v>843</v>
      </c>
      <c r="N728" t="s">
        <v>797</v>
      </c>
      <c r="O728" t="s">
        <v>797</v>
      </c>
      <c r="P728" t="s">
        <v>1313</v>
      </c>
      <c r="Q728" t="s">
        <v>1314</v>
      </c>
      <c r="R728" t="s">
        <v>37</v>
      </c>
      <c r="S728" t="s">
        <v>814</v>
      </c>
      <c r="T728" t="s">
        <v>3737</v>
      </c>
      <c r="U728">
        <v>0</v>
      </c>
      <c r="V728" t="s">
        <v>3735</v>
      </c>
      <c r="W728" t="s">
        <v>3736</v>
      </c>
    </row>
    <row r="729" spans="1:23" customFormat="1" ht="16" x14ac:dyDescent="0.2">
      <c r="A729" t="s">
        <v>3731</v>
      </c>
      <c r="B729" t="s">
        <v>3732</v>
      </c>
      <c r="C729" t="s">
        <v>3733</v>
      </c>
      <c r="D729">
        <v>1393</v>
      </c>
      <c r="E729" t="s">
        <v>866</v>
      </c>
      <c r="F729" t="s">
        <v>799</v>
      </c>
      <c r="G729" t="s">
        <v>798</v>
      </c>
      <c r="H729" t="s">
        <v>798</v>
      </c>
      <c r="I729">
        <v>0</v>
      </c>
      <c r="J729" t="s">
        <v>797</v>
      </c>
      <c r="K729" t="s">
        <v>797</v>
      </c>
      <c r="L729" t="s">
        <v>1892</v>
      </c>
      <c r="M729" t="s">
        <v>797</v>
      </c>
      <c r="N729" t="s">
        <v>812</v>
      </c>
      <c r="O729" t="s">
        <v>813</v>
      </c>
      <c r="P729" t="s">
        <v>797</v>
      </c>
      <c r="Q729" t="s">
        <v>797</v>
      </c>
      <c r="R729" t="s">
        <v>37</v>
      </c>
      <c r="S729" t="s">
        <v>814</v>
      </c>
      <c r="T729" t="s">
        <v>3738</v>
      </c>
      <c r="U729">
        <v>0</v>
      </c>
      <c r="V729" t="s">
        <v>3735</v>
      </c>
      <c r="W729" t="s">
        <v>3736</v>
      </c>
    </row>
    <row r="730" spans="1:23" customFormat="1" ht="16" x14ac:dyDescent="0.2">
      <c r="A730" t="s">
        <v>3731</v>
      </c>
      <c r="B730" t="s">
        <v>3732</v>
      </c>
      <c r="C730" t="s">
        <v>3733</v>
      </c>
      <c r="D730">
        <v>1393</v>
      </c>
      <c r="E730" t="s">
        <v>992</v>
      </c>
      <c r="F730" t="s">
        <v>799</v>
      </c>
      <c r="G730" t="s">
        <v>798</v>
      </c>
      <c r="H730" t="s">
        <v>798</v>
      </c>
      <c r="I730">
        <v>0</v>
      </c>
      <c r="J730" t="s">
        <v>797</v>
      </c>
      <c r="K730" t="s">
        <v>797</v>
      </c>
      <c r="L730" t="s">
        <v>1892</v>
      </c>
      <c r="M730" t="s">
        <v>797</v>
      </c>
      <c r="N730" t="s">
        <v>812</v>
      </c>
      <c r="O730" t="s">
        <v>813</v>
      </c>
      <c r="P730" t="s">
        <v>797</v>
      </c>
      <c r="Q730" t="s">
        <v>797</v>
      </c>
      <c r="R730" t="s">
        <v>37</v>
      </c>
      <c r="S730" t="s">
        <v>814</v>
      </c>
      <c r="T730" t="s">
        <v>3739</v>
      </c>
      <c r="U730">
        <v>0</v>
      </c>
      <c r="V730" t="s">
        <v>3735</v>
      </c>
      <c r="W730" t="s">
        <v>3736</v>
      </c>
    </row>
    <row r="731" spans="1:23" customFormat="1" ht="16" x14ac:dyDescent="0.2">
      <c r="A731" t="s">
        <v>3731</v>
      </c>
      <c r="B731" t="s">
        <v>3732</v>
      </c>
      <c r="C731" t="s">
        <v>3733</v>
      </c>
      <c r="D731">
        <v>1393</v>
      </c>
      <c r="E731" t="s">
        <v>856</v>
      </c>
      <c r="F731" t="s">
        <v>799</v>
      </c>
      <c r="G731" t="s">
        <v>798</v>
      </c>
      <c r="H731" t="s">
        <v>798</v>
      </c>
      <c r="I731">
        <v>0</v>
      </c>
      <c r="J731" t="s">
        <v>797</v>
      </c>
      <c r="K731" t="s">
        <v>797</v>
      </c>
      <c r="L731" t="s">
        <v>1892</v>
      </c>
      <c r="M731" t="s">
        <v>797</v>
      </c>
      <c r="N731" t="s">
        <v>812</v>
      </c>
      <c r="O731" t="s">
        <v>813</v>
      </c>
      <c r="P731" t="s">
        <v>797</v>
      </c>
      <c r="Q731" t="s">
        <v>797</v>
      </c>
      <c r="R731" t="s">
        <v>37</v>
      </c>
      <c r="S731" t="s">
        <v>814</v>
      </c>
      <c r="T731" t="s">
        <v>3740</v>
      </c>
      <c r="U731">
        <v>0</v>
      </c>
      <c r="V731" t="s">
        <v>3735</v>
      </c>
      <c r="W731" t="s">
        <v>3736</v>
      </c>
    </row>
    <row r="732" spans="1:23" customFormat="1" ht="16" x14ac:dyDescent="0.2">
      <c r="A732" t="s">
        <v>3731</v>
      </c>
      <c r="B732" t="s">
        <v>3732</v>
      </c>
      <c r="C732" t="s">
        <v>3733</v>
      </c>
      <c r="D732">
        <v>1393</v>
      </c>
      <c r="E732" t="s">
        <v>955</v>
      </c>
      <c r="F732" t="s">
        <v>799</v>
      </c>
      <c r="G732" t="s">
        <v>798</v>
      </c>
      <c r="H732" t="s">
        <v>798</v>
      </c>
      <c r="I732">
        <v>0</v>
      </c>
      <c r="J732" t="s">
        <v>797</v>
      </c>
      <c r="K732" t="s">
        <v>797</v>
      </c>
      <c r="L732" t="s">
        <v>1892</v>
      </c>
      <c r="M732" t="s">
        <v>797</v>
      </c>
      <c r="N732" t="s">
        <v>812</v>
      </c>
      <c r="O732" t="s">
        <v>813</v>
      </c>
      <c r="P732" t="s">
        <v>797</v>
      </c>
      <c r="Q732" t="s">
        <v>797</v>
      </c>
      <c r="R732" t="s">
        <v>37</v>
      </c>
      <c r="S732" t="s">
        <v>814</v>
      </c>
      <c r="T732" t="s">
        <v>3741</v>
      </c>
      <c r="U732">
        <v>0</v>
      </c>
      <c r="V732" t="s">
        <v>3735</v>
      </c>
      <c r="W732" t="s">
        <v>3736</v>
      </c>
    </row>
    <row r="733" spans="1:23" customFormat="1" ht="16" x14ac:dyDescent="0.2">
      <c r="A733" t="s">
        <v>3731</v>
      </c>
      <c r="B733" t="s">
        <v>3732</v>
      </c>
      <c r="C733" t="s">
        <v>3733</v>
      </c>
      <c r="D733">
        <v>1393</v>
      </c>
      <c r="E733" t="s">
        <v>870</v>
      </c>
      <c r="F733" t="s">
        <v>799</v>
      </c>
      <c r="G733" t="s">
        <v>798</v>
      </c>
      <c r="H733" t="s">
        <v>798</v>
      </c>
      <c r="I733">
        <v>0</v>
      </c>
      <c r="J733" t="s">
        <v>797</v>
      </c>
      <c r="K733" t="s">
        <v>797</v>
      </c>
      <c r="L733" t="s">
        <v>1892</v>
      </c>
      <c r="M733" t="s">
        <v>797</v>
      </c>
      <c r="N733" t="s">
        <v>812</v>
      </c>
      <c r="O733" t="s">
        <v>813</v>
      </c>
      <c r="P733" t="s">
        <v>797</v>
      </c>
      <c r="Q733" t="s">
        <v>797</v>
      </c>
      <c r="R733" t="s">
        <v>37</v>
      </c>
      <c r="S733" t="s">
        <v>814</v>
      </c>
      <c r="T733" t="s">
        <v>3742</v>
      </c>
      <c r="U733">
        <v>0</v>
      </c>
      <c r="V733" t="s">
        <v>3735</v>
      </c>
      <c r="W733" t="s">
        <v>3736</v>
      </c>
    </row>
    <row r="734" spans="1:23" customFormat="1" ht="16" x14ac:dyDescent="0.2">
      <c r="A734" t="s">
        <v>3743</v>
      </c>
      <c r="B734" t="s">
        <v>3744</v>
      </c>
      <c r="C734" t="s">
        <v>3745</v>
      </c>
      <c r="D734">
        <v>61</v>
      </c>
      <c r="E734" t="s">
        <v>810</v>
      </c>
      <c r="F734" t="s">
        <v>799</v>
      </c>
      <c r="G734" t="s">
        <v>798</v>
      </c>
      <c r="H734" t="s">
        <v>798</v>
      </c>
      <c r="I734">
        <v>0</v>
      </c>
      <c r="J734" t="s">
        <v>1596</v>
      </c>
      <c r="K734" t="s">
        <v>1597</v>
      </c>
      <c r="L734" t="s">
        <v>1191</v>
      </c>
      <c r="M734" t="s">
        <v>801</v>
      </c>
      <c r="N734" t="s">
        <v>931</v>
      </c>
      <c r="O734" t="s">
        <v>813</v>
      </c>
      <c r="P734" t="s">
        <v>3746</v>
      </c>
      <c r="Q734" t="s">
        <v>3747</v>
      </c>
      <c r="R734" t="s">
        <v>3748</v>
      </c>
      <c r="S734" t="s">
        <v>814</v>
      </c>
      <c r="T734" t="s">
        <v>3749</v>
      </c>
      <c r="U734">
        <v>9</v>
      </c>
      <c r="V734" t="s">
        <v>3750</v>
      </c>
      <c r="W734" t="s">
        <v>3751</v>
      </c>
    </row>
    <row r="735" spans="1:23" customFormat="1" ht="16" x14ac:dyDescent="0.2">
      <c r="A735" t="s">
        <v>3752</v>
      </c>
      <c r="B735" t="s">
        <v>3753</v>
      </c>
      <c r="C735" t="s">
        <v>3754</v>
      </c>
      <c r="D735">
        <v>1357</v>
      </c>
      <c r="E735" t="s">
        <v>144</v>
      </c>
      <c r="F735" t="s">
        <v>799</v>
      </c>
      <c r="G735" t="s">
        <v>798</v>
      </c>
      <c r="H735" t="s">
        <v>798</v>
      </c>
      <c r="I735">
        <v>0</v>
      </c>
      <c r="J735" t="s">
        <v>797</v>
      </c>
      <c r="K735" t="s">
        <v>797</v>
      </c>
      <c r="L735" t="s">
        <v>1892</v>
      </c>
      <c r="M735" t="s">
        <v>797</v>
      </c>
      <c r="N735" t="s">
        <v>812</v>
      </c>
      <c r="O735" t="s">
        <v>2182</v>
      </c>
      <c r="P735" t="s">
        <v>797</v>
      </c>
      <c r="Q735" t="s">
        <v>797</v>
      </c>
      <c r="R735" t="s">
        <v>37</v>
      </c>
      <c r="S735" t="s">
        <v>814</v>
      </c>
      <c r="T735" t="s">
        <v>3755</v>
      </c>
      <c r="U735">
        <v>0</v>
      </c>
      <c r="V735" t="s">
        <v>3756</v>
      </c>
      <c r="W735" t="s">
        <v>3757</v>
      </c>
    </row>
    <row r="736" spans="1:23" customFormat="1" ht="16" x14ac:dyDescent="0.2">
      <c r="A736" t="s">
        <v>3752</v>
      </c>
      <c r="B736" t="s">
        <v>3753</v>
      </c>
      <c r="C736" t="s">
        <v>3754</v>
      </c>
      <c r="D736">
        <v>1357</v>
      </c>
      <c r="E736" t="s">
        <v>866</v>
      </c>
      <c r="F736" t="s">
        <v>799</v>
      </c>
      <c r="G736" t="s">
        <v>798</v>
      </c>
      <c r="H736" t="s">
        <v>798</v>
      </c>
      <c r="I736">
        <v>0</v>
      </c>
      <c r="J736" t="s">
        <v>797</v>
      </c>
      <c r="K736" t="s">
        <v>797</v>
      </c>
      <c r="L736" t="s">
        <v>1892</v>
      </c>
      <c r="M736" t="s">
        <v>797</v>
      </c>
      <c r="N736" t="s">
        <v>812</v>
      </c>
      <c r="O736" t="s">
        <v>813</v>
      </c>
      <c r="P736" t="s">
        <v>797</v>
      </c>
      <c r="Q736" t="s">
        <v>797</v>
      </c>
      <c r="R736" t="s">
        <v>37</v>
      </c>
      <c r="S736" t="s">
        <v>814</v>
      </c>
      <c r="T736" t="s">
        <v>3758</v>
      </c>
      <c r="U736">
        <v>0</v>
      </c>
      <c r="V736" t="s">
        <v>3756</v>
      </c>
      <c r="W736" t="s">
        <v>3757</v>
      </c>
    </row>
    <row r="737" spans="1:23" customFormat="1" ht="16" x14ac:dyDescent="0.2">
      <c r="A737" t="s">
        <v>3752</v>
      </c>
      <c r="B737" t="s">
        <v>3753</v>
      </c>
      <c r="C737" t="s">
        <v>3754</v>
      </c>
      <c r="D737">
        <v>1357</v>
      </c>
      <c r="E737" t="s">
        <v>992</v>
      </c>
      <c r="F737" t="s">
        <v>799</v>
      </c>
      <c r="G737" t="s">
        <v>798</v>
      </c>
      <c r="H737" t="s">
        <v>798</v>
      </c>
      <c r="I737">
        <v>0</v>
      </c>
      <c r="J737" t="s">
        <v>797</v>
      </c>
      <c r="K737" t="s">
        <v>797</v>
      </c>
      <c r="L737" t="s">
        <v>1892</v>
      </c>
      <c r="M737" t="s">
        <v>797</v>
      </c>
      <c r="N737" t="s">
        <v>812</v>
      </c>
      <c r="O737" t="s">
        <v>813</v>
      </c>
      <c r="P737" t="s">
        <v>797</v>
      </c>
      <c r="Q737" t="s">
        <v>797</v>
      </c>
      <c r="R737" t="s">
        <v>37</v>
      </c>
      <c r="S737" t="s">
        <v>814</v>
      </c>
      <c r="T737" t="s">
        <v>3759</v>
      </c>
      <c r="U737">
        <v>0</v>
      </c>
      <c r="V737" t="s">
        <v>3756</v>
      </c>
      <c r="W737" t="s">
        <v>3757</v>
      </c>
    </row>
    <row r="738" spans="1:23" customFormat="1" ht="16" x14ac:dyDescent="0.2">
      <c r="A738" t="s">
        <v>3752</v>
      </c>
      <c r="B738" t="s">
        <v>3753</v>
      </c>
      <c r="C738" t="s">
        <v>3754</v>
      </c>
      <c r="D738">
        <v>1357</v>
      </c>
      <c r="E738" t="s">
        <v>856</v>
      </c>
      <c r="F738" t="s">
        <v>799</v>
      </c>
      <c r="G738" t="s">
        <v>798</v>
      </c>
      <c r="H738" t="s">
        <v>798</v>
      </c>
      <c r="I738">
        <v>0</v>
      </c>
      <c r="J738" t="s">
        <v>797</v>
      </c>
      <c r="K738" t="s">
        <v>797</v>
      </c>
      <c r="L738" t="s">
        <v>1892</v>
      </c>
      <c r="M738" t="s">
        <v>797</v>
      </c>
      <c r="N738" t="s">
        <v>812</v>
      </c>
      <c r="O738" t="s">
        <v>813</v>
      </c>
      <c r="P738" t="s">
        <v>797</v>
      </c>
      <c r="Q738" t="s">
        <v>797</v>
      </c>
      <c r="R738" t="s">
        <v>37</v>
      </c>
      <c r="S738" t="s">
        <v>814</v>
      </c>
      <c r="T738" t="s">
        <v>3760</v>
      </c>
      <c r="U738">
        <v>0</v>
      </c>
      <c r="V738" t="s">
        <v>3756</v>
      </c>
      <c r="W738" t="s">
        <v>3757</v>
      </c>
    </row>
    <row r="739" spans="1:23" customFormat="1" ht="16" x14ac:dyDescent="0.2">
      <c r="A739" t="s">
        <v>3752</v>
      </c>
      <c r="B739" t="s">
        <v>3753</v>
      </c>
      <c r="C739" t="s">
        <v>3754</v>
      </c>
      <c r="D739">
        <v>1357</v>
      </c>
      <c r="E739" t="s">
        <v>955</v>
      </c>
      <c r="F739" t="s">
        <v>799</v>
      </c>
      <c r="G739" t="s">
        <v>798</v>
      </c>
      <c r="H739" t="s">
        <v>798</v>
      </c>
      <c r="I739">
        <v>0</v>
      </c>
      <c r="J739" t="s">
        <v>797</v>
      </c>
      <c r="K739" t="s">
        <v>797</v>
      </c>
      <c r="L739" t="s">
        <v>1892</v>
      </c>
      <c r="M739" t="s">
        <v>797</v>
      </c>
      <c r="N739" t="s">
        <v>812</v>
      </c>
      <c r="O739" t="s">
        <v>2182</v>
      </c>
      <c r="P739" t="s">
        <v>797</v>
      </c>
      <c r="Q739" t="s">
        <v>797</v>
      </c>
      <c r="R739" t="s">
        <v>37</v>
      </c>
      <c r="S739" t="s">
        <v>814</v>
      </c>
      <c r="T739" t="s">
        <v>3761</v>
      </c>
      <c r="U739">
        <v>0</v>
      </c>
      <c r="V739" t="s">
        <v>3756</v>
      </c>
      <c r="W739" t="s">
        <v>3757</v>
      </c>
    </row>
    <row r="740" spans="1:23" customFormat="1" ht="16" x14ac:dyDescent="0.2">
      <c r="A740" t="s">
        <v>3752</v>
      </c>
      <c r="B740" t="s">
        <v>3753</v>
      </c>
      <c r="C740" t="s">
        <v>3754</v>
      </c>
      <c r="D740">
        <v>1357</v>
      </c>
      <c r="E740" t="s">
        <v>1268</v>
      </c>
      <c r="F740" t="s">
        <v>799</v>
      </c>
      <c r="G740" t="s">
        <v>798</v>
      </c>
      <c r="H740" t="s">
        <v>798</v>
      </c>
      <c r="I740">
        <v>0</v>
      </c>
      <c r="J740" t="s">
        <v>797</v>
      </c>
      <c r="K740" t="s">
        <v>797</v>
      </c>
      <c r="L740" t="s">
        <v>1892</v>
      </c>
      <c r="M740" t="s">
        <v>797</v>
      </c>
      <c r="N740" t="s">
        <v>812</v>
      </c>
      <c r="O740" t="s">
        <v>813</v>
      </c>
      <c r="P740" t="s">
        <v>797</v>
      </c>
      <c r="Q740" t="s">
        <v>797</v>
      </c>
      <c r="R740" t="s">
        <v>37</v>
      </c>
      <c r="S740" t="s">
        <v>884</v>
      </c>
      <c r="T740" t="s">
        <v>3762</v>
      </c>
      <c r="U740">
        <v>0</v>
      </c>
      <c r="V740" t="s">
        <v>3756</v>
      </c>
      <c r="W740" t="s">
        <v>3757</v>
      </c>
    </row>
    <row r="741" spans="1:23" customFormat="1" ht="16" x14ac:dyDescent="0.2">
      <c r="A741" t="s">
        <v>3763</v>
      </c>
      <c r="B741" t="s">
        <v>3764</v>
      </c>
      <c r="C741" t="s">
        <v>3765</v>
      </c>
      <c r="D741">
        <v>1449</v>
      </c>
      <c r="E741" t="s">
        <v>810</v>
      </c>
      <c r="F741" t="s">
        <v>799</v>
      </c>
      <c r="G741" t="s">
        <v>798</v>
      </c>
      <c r="H741" t="s">
        <v>798</v>
      </c>
      <c r="I741">
        <v>0</v>
      </c>
      <c r="J741" t="s">
        <v>1735</v>
      </c>
      <c r="K741" t="s">
        <v>3766</v>
      </c>
      <c r="L741" t="s">
        <v>824</v>
      </c>
      <c r="M741" t="s">
        <v>801</v>
      </c>
      <c r="N741" t="s">
        <v>797</v>
      </c>
      <c r="O741" t="s">
        <v>797</v>
      </c>
      <c r="P741" t="s">
        <v>3767</v>
      </c>
      <c r="Q741" t="s">
        <v>3768</v>
      </c>
      <c r="R741" t="s">
        <v>3769</v>
      </c>
      <c r="S741" t="s">
        <v>44</v>
      </c>
      <c r="T741" t="s">
        <v>3770</v>
      </c>
      <c r="U741">
        <v>1</v>
      </c>
      <c r="V741" t="s">
        <v>3771</v>
      </c>
      <c r="W741" t="s">
        <v>3772</v>
      </c>
    </row>
    <row r="742" spans="1:23" customFormat="1" ht="16" x14ac:dyDescent="0.2">
      <c r="A742" t="s">
        <v>3773</v>
      </c>
      <c r="B742" t="s">
        <v>37</v>
      </c>
      <c r="C742" t="s">
        <v>37</v>
      </c>
      <c r="D742">
        <v>1442</v>
      </c>
      <c r="E742" t="s">
        <v>955</v>
      </c>
      <c r="F742" t="s">
        <v>798</v>
      </c>
      <c r="G742" t="s">
        <v>799</v>
      </c>
      <c r="H742" t="s">
        <v>798</v>
      </c>
      <c r="I742">
        <v>0</v>
      </c>
      <c r="J742" t="s">
        <v>1269</v>
      </c>
      <c r="K742" t="s">
        <v>1260</v>
      </c>
      <c r="L742" t="s">
        <v>1082</v>
      </c>
      <c r="M742" t="s">
        <v>801</v>
      </c>
      <c r="N742" t="s">
        <v>797</v>
      </c>
      <c r="O742" t="s">
        <v>797</v>
      </c>
      <c r="P742" t="s">
        <v>3774</v>
      </c>
      <c r="Q742" t="s">
        <v>3775</v>
      </c>
      <c r="R742" t="s">
        <v>3776</v>
      </c>
      <c r="S742" t="s">
        <v>44</v>
      </c>
      <c r="T742" t="s">
        <v>3777</v>
      </c>
      <c r="U742">
        <v>1</v>
      </c>
      <c r="V742" t="s">
        <v>3778</v>
      </c>
      <c r="W742" t="s">
        <v>3779</v>
      </c>
    </row>
    <row r="743" spans="1:23" customFormat="1" ht="16" x14ac:dyDescent="0.2">
      <c r="A743" t="s">
        <v>3780</v>
      </c>
      <c r="B743" t="s">
        <v>3781</v>
      </c>
      <c r="C743" t="s">
        <v>3782</v>
      </c>
      <c r="D743">
        <v>1368</v>
      </c>
      <c r="E743" t="s">
        <v>144</v>
      </c>
      <c r="F743" t="s">
        <v>799</v>
      </c>
      <c r="G743" t="s">
        <v>798</v>
      </c>
      <c r="H743" t="s">
        <v>798</v>
      </c>
      <c r="I743">
        <v>0</v>
      </c>
      <c r="J743" t="s">
        <v>797</v>
      </c>
      <c r="K743" t="s">
        <v>797</v>
      </c>
      <c r="L743" t="s">
        <v>3783</v>
      </c>
      <c r="M743" t="s">
        <v>797</v>
      </c>
      <c r="N743" t="s">
        <v>812</v>
      </c>
      <c r="O743" t="s">
        <v>965</v>
      </c>
      <c r="P743" t="s">
        <v>797</v>
      </c>
      <c r="Q743" t="s">
        <v>797</v>
      </c>
      <c r="R743" t="s">
        <v>37</v>
      </c>
      <c r="S743" t="s">
        <v>44</v>
      </c>
      <c r="T743" t="s">
        <v>3784</v>
      </c>
      <c r="U743">
        <v>0</v>
      </c>
      <c r="V743" t="s">
        <v>3785</v>
      </c>
      <c r="W743" t="s">
        <v>3786</v>
      </c>
    </row>
    <row r="744" spans="1:23" customFormat="1" ht="16" x14ac:dyDescent="0.2">
      <c r="A744" t="s">
        <v>3780</v>
      </c>
      <c r="B744" t="s">
        <v>3781</v>
      </c>
      <c r="C744" t="s">
        <v>3782</v>
      </c>
      <c r="D744">
        <v>1368</v>
      </c>
      <c r="E744" t="s">
        <v>1041</v>
      </c>
      <c r="F744" t="s">
        <v>799</v>
      </c>
      <c r="G744" t="s">
        <v>798</v>
      </c>
      <c r="H744" t="s">
        <v>798</v>
      </c>
      <c r="I744">
        <v>0</v>
      </c>
      <c r="J744" t="s">
        <v>797</v>
      </c>
      <c r="K744" t="s">
        <v>797</v>
      </c>
      <c r="L744" t="s">
        <v>3783</v>
      </c>
      <c r="M744" t="s">
        <v>797</v>
      </c>
      <c r="N744" t="s">
        <v>812</v>
      </c>
      <c r="O744" t="s">
        <v>965</v>
      </c>
      <c r="P744" t="s">
        <v>797</v>
      </c>
      <c r="Q744" t="s">
        <v>797</v>
      </c>
      <c r="R744" t="s">
        <v>37</v>
      </c>
      <c r="S744" t="s">
        <v>814</v>
      </c>
      <c r="T744" t="s">
        <v>3787</v>
      </c>
      <c r="U744">
        <v>0</v>
      </c>
      <c r="V744" t="s">
        <v>3785</v>
      </c>
      <c r="W744" t="s">
        <v>3786</v>
      </c>
    </row>
    <row r="745" spans="1:23" customFormat="1" ht="16" x14ac:dyDescent="0.2">
      <c r="A745" t="s">
        <v>3788</v>
      </c>
      <c r="B745" t="s">
        <v>37</v>
      </c>
      <c r="C745" t="s">
        <v>37</v>
      </c>
      <c r="D745">
        <v>2347</v>
      </c>
      <c r="E745" t="s">
        <v>821</v>
      </c>
      <c r="F745" t="s">
        <v>799</v>
      </c>
      <c r="G745" t="s">
        <v>798</v>
      </c>
      <c r="H745" t="s">
        <v>798</v>
      </c>
      <c r="I745">
        <v>0</v>
      </c>
      <c r="J745" t="s">
        <v>797</v>
      </c>
      <c r="K745" t="s">
        <v>797</v>
      </c>
      <c r="L745" t="s">
        <v>37</v>
      </c>
      <c r="M745" t="s">
        <v>843</v>
      </c>
      <c r="N745" t="s">
        <v>797</v>
      </c>
      <c r="O745" t="s">
        <v>797</v>
      </c>
      <c r="P745" t="s">
        <v>1048</v>
      </c>
      <c r="Q745" t="s">
        <v>1049</v>
      </c>
      <c r="R745" t="s">
        <v>37</v>
      </c>
      <c r="S745" t="s">
        <v>814</v>
      </c>
      <c r="T745" t="s">
        <v>3789</v>
      </c>
      <c r="U745">
        <v>0</v>
      </c>
      <c r="V745" t="s">
        <v>3790</v>
      </c>
      <c r="W745" t="s">
        <v>3791</v>
      </c>
    </row>
    <row r="746" spans="1:23" customFormat="1" ht="16" x14ac:dyDescent="0.2">
      <c r="A746" t="s">
        <v>3792</v>
      </c>
      <c r="B746" t="s">
        <v>3793</v>
      </c>
      <c r="C746" t="s">
        <v>3794</v>
      </c>
      <c r="D746">
        <v>1373</v>
      </c>
      <c r="E746" t="s">
        <v>144</v>
      </c>
      <c r="F746" t="s">
        <v>799</v>
      </c>
      <c r="G746" t="s">
        <v>798</v>
      </c>
      <c r="H746" t="s">
        <v>798</v>
      </c>
      <c r="I746">
        <v>0</v>
      </c>
      <c r="J746" t="s">
        <v>1866</v>
      </c>
      <c r="K746" t="s">
        <v>1867</v>
      </c>
      <c r="L746" t="s">
        <v>824</v>
      </c>
      <c r="M746" t="s">
        <v>801</v>
      </c>
      <c r="N746" t="s">
        <v>797</v>
      </c>
      <c r="O746" t="s">
        <v>797</v>
      </c>
      <c r="P746" t="s">
        <v>3795</v>
      </c>
      <c r="Q746" t="s">
        <v>3796</v>
      </c>
      <c r="R746" t="s">
        <v>3797</v>
      </c>
      <c r="S746" t="s">
        <v>44</v>
      </c>
      <c r="T746" t="s">
        <v>3798</v>
      </c>
      <c r="U746">
        <v>12</v>
      </c>
      <c r="V746" t="s">
        <v>3799</v>
      </c>
      <c r="W746" t="s">
        <v>3800</v>
      </c>
    </row>
    <row r="747" spans="1:23" customFormat="1" ht="16" x14ac:dyDescent="0.2">
      <c r="A747" t="s">
        <v>3792</v>
      </c>
      <c r="B747" t="s">
        <v>3793</v>
      </c>
      <c r="C747" t="s">
        <v>3794</v>
      </c>
      <c r="D747">
        <v>1373</v>
      </c>
      <c r="E747" t="s">
        <v>1041</v>
      </c>
      <c r="F747" t="s">
        <v>799</v>
      </c>
      <c r="G747" t="s">
        <v>798</v>
      </c>
      <c r="H747" t="s">
        <v>798</v>
      </c>
      <c r="I747">
        <v>0</v>
      </c>
      <c r="J747" t="s">
        <v>1866</v>
      </c>
      <c r="K747" t="s">
        <v>1867</v>
      </c>
      <c r="L747" t="s">
        <v>824</v>
      </c>
      <c r="M747" t="s">
        <v>801</v>
      </c>
      <c r="N747" t="s">
        <v>797</v>
      </c>
      <c r="O747" t="s">
        <v>797</v>
      </c>
      <c r="P747" t="s">
        <v>3795</v>
      </c>
      <c r="Q747" t="s">
        <v>3796</v>
      </c>
      <c r="R747" t="s">
        <v>3801</v>
      </c>
      <c r="S747" t="s">
        <v>44</v>
      </c>
      <c r="T747" t="s">
        <v>3802</v>
      </c>
      <c r="U747">
        <v>12</v>
      </c>
      <c r="V747" t="s">
        <v>3799</v>
      </c>
      <c r="W747" t="s">
        <v>3800</v>
      </c>
    </row>
    <row r="748" spans="1:23" customFormat="1" ht="16" x14ac:dyDescent="0.2">
      <c r="A748" t="s">
        <v>3792</v>
      </c>
      <c r="B748" t="s">
        <v>3793</v>
      </c>
      <c r="C748" t="s">
        <v>3794</v>
      </c>
      <c r="D748">
        <v>1373</v>
      </c>
      <c r="E748" t="s">
        <v>866</v>
      </c>
      <c r="F748" t="s">
        <v>799</v>
      </c>
      <c r="G748" t="s">
        <v>798</v>
      </c>
      <c r="H748" t="s">
        <v>798</v>
      </c>
      <c r="I748">
        <v>0</v>
      </c>
      <c r="J748" t="s">
        <v>1866</v>
      </c>
      <c r="K748" t="s">
        <v>1867</v>
      </c>
      <c r="L748" t="s">
        <v>824</v>
      </c>
      <c r="M748" t="s">
        <v>801</v>
      </c>
      <c r="N748" t="s">
        <v>797</v>
      </c>
      <c r="O748" t="s">
        <v>797</v>
      </c>
      <c r="P748" t="s">
        <v>3795</v>
      </c>
      <c r="Q748" t="s">
        <v>3796</v>
      </c>
      <c r="R748" t="s">
        <v>3803</v>
      </c>
      <c r="S748" t="s">
        <v>44</v>
      </c>
      <c r="T748" t="s">
        <v>3804</v>
      </c>
      <c r="U748">
        <v>18</v>
      </c>
      <c r="V748" t="s">
        <v>3799</v>
      </c>
      <c r="W748" t="s">
        <v>3800</v>
      </c>
    </row>
    <row r="749" spans="1:23" customFormat="1" ht="16" x14ac:dyDescent="0.2">
      <c r="A749" t="s">
        <v>3792</v>
      </c>
      <c r="B749" t="s">
        <v>3793</v>
      </c>
      <c r="C749" t="s">
        <v>3794</v>
      </c>
      <c r="D749">
        <v>1373</v>
      </c>
      <c r="E749" t="s">
        <v>904</v>
      </c>
      <c r="F749" t="s">
        <v>799</v>
      </c>
      <c r="G749" t="s">
        <v>798</v>
      </c>
      <c r="H749" t="s">
        <v>798</v>
      </c>
      <c r="I749">
        <v>0</v>
      </c>
      <c r="J749" t="s">
        <v>1866</v>
      </c>
      <c r="K749" t="s">
        <v>1867</v>
      </c>
      <c r="L749" t="s">
        <v>824</v>
      </c>
      <c r="M749" t="s">
        <v>801</v>
      </c>
      <c r="N749" t="s">
        <v>797</v>
      </c>
      <c r="O749" t="s">
        <v>797</v>
      </c>
      <c r="P749" t="s">
        <v>3795</v>
      </c>
      <c r="Q749" t="s">
        <v>3796</v>
      </c>
      <c r="R749" t="s">
        <v>3805</v>
      </c>
      <c r="S749" t="s">
        <v>44</v>
      </c>
      <c r="T749" t="s">
        <v>3806</v>
      </c>
      <c r="U749">
        <v>16</v>
      </c>
      <c r="V749" t="s">
        <v>3799</v>
      </c>
      <c r="W749" t="s">
        <v>3800</v>
      </c>
    </row>
    <row r="750" spans="1:23" customFormat="1" ht="16" x14ac:dyDescent="0.2">
      <c r="A750" t="s">
        <v>3792</v>
      </c>
      <c r="B750" t="s">
        <v>3793</v>
      </c>
      <c r="C750" t="s">
        <v>3794</v>
      </c>
      <c r="D750">
        <v>1373</v>
      </c>
      <c r="E750" t="s">
        <v>861</v>
      </c>
      <c r="F750" t="s">
        <v>799</v>
      </c>
      <c r="G750" t="s">
        <v>798</v>
      </c>
      <c r="H750" t="s">
        <v>798</v>
      </c>
      <c r="I750">
        <v>0</v>
      </c>
      <c r="J750" t="s">
        <v>1866</v>
      </c>
      <c r="K750" t="s">
        <v>1867</v>
      </c>
      <c r="L750" t="s">
        <v>824</v>
      </c>
      <c r="M750" t="s">
        <v>801</v>
      </c>
      <c r="N750" t="s">
        <v>797</v>
      </c>
      <c r="O750" t="s">
        <v>797</v>
      </c>
      <c r="P750" t="s">
        <v>3795</v>
      </c>
      <c r="Q750" t="s">
        <v>3796</v>
      </c>
      <c r="R750" t="s">
        <v>3807</v>
      </c>
      <c r="S750" t="s">
        <v>44</v>
      </c>
      <c r="T750" t="s">
        <v>3808</v>
      </c>
      <c r="U750">
        <v>15</v>
      </c>
      <c r="V750" t="s">
        <v>3799</v>
      </c>
      <c r="W750" t="s">
        <v>3800</v>
      </c>
    </row>
    <row r="751" spans="1:23" customFormat="1" ht="16" x14ac:dyDescent="0.2">
      <c r="A751" t="s">
        <v>3792</v>
      </c>
      <c r="B751" t="s">
        <v>3793</v>
      </c>
      <c r="C751" t="s">
        <v>3794</v>
      </c>
      <c r="D751">
        <v>1373</v>
      </c>
      <c r="E751" t="s">
        <v>870</v>
      </c>
      <c r="F751" t="s">
        <v>799</v>
      </c>
      <c r="G751" t="s">
        <v>798</v>
      </c>
      <c r="H751" t="s">
        <v>798</v>
      </c>
      <c r="I751">
        <v>0</v>
      </c>
      <c r="J751" t="s">
        <v>1866</v>
      </c>
      <c r="K751" t="s">
        <v>1867</v>
      </c>
      <c r="L751" t="s">
        <v>824</v>
      </c>
      <c r="M751" t="s">
        <v>801</v>
      </c>
      <c r="N751" t="s">
        <v>797</v>
      </c>
      <c r="O751" t="s">
        <v>797</v>
      </c>
      <c r="P751" t="s">
        <v>3795</v>
      </c>
      <c r="Q751" t="s">
        <v>3796</v>
      </c>
      <c r="R751" t="s">
        <v>3809</v>
      </c>
      <c r="S751" t="s">
        <v>44</v>
      </c>
      <c r="T751" t="s">
        <v>3810</v>
      </c>
      <c r="U751">
        <v>10</v>
      </c>
      <c r="V751" t="s">
        <v>3799</v>
      </c>
      <c r="W751" t="s">
        <v>3800</v>
      </c>
    </row>
    <row r="752" spans="1:23" customFormat="1" ht="16" x14ac:dyDescent="0.2">
      <c r="A752" t="s">
        <v>3811</v>
      </c>
      <c r="B752" t="s">
        <v>37</v>
      </c>
      <c r="C752" t="s">
        <v>37</v>
      </c>
      <c r="D752">
        <v>1623</v>
      </c>
      <c r="E752" t="s">
        <v>856</v>
      </c>
      <c r="F752" t="s">
        <v>798</v>
      </c>
      <c r="G752" t="s">
        <v>799</v>
      </c>
      <c r="H752" t="s">
        <v>798</v>
      </c>
      <c r="I752">
        <v>0</v>
      </c>
      <c r="J752" t="s">
        <v>797</v>
      </c>
      <c r="K752" t="s">
        <v>797</v>
      </c>
      <c r="L752" t="s">
        <v>857</v>
      </c>
      <c r="M752" t="s">
        <v>836</v>
      </c>
      <c r="N752" t="s">
        <v>797</v>
      </c>
      <c r="O752" t="s">
        <v>797</v>
      </c>
      <c r="P752" t="s">
        <v>797</v>
      </c>
      <c r="Q752" t="s">
        <v>797</v>
      </c>
      <c r="R752" t="s">
        <v>37</v>
      </c>
      <c r="S752" t="s">
        <v>814</v>
      </c>
      <c r="T752" t="s">
        <v>3812</v>
      </c>
      <c r="U752">
        <v>0</v>
      </c>
      <c r="V752" t="s">
        <v>3813</v>
      </c>
      <c r="W752" t="s">
        <v>3814</v>
      </c>
    </row>
    <row r="753" spans="1:23" customFormat="1" ht="16" x14ac:dyDescent="0.2">
      <c r="A753" t="s">
        <v>3815</v>
      </c>
      <c r="B753" t="s">
        <v>37</v>
      </c>
      <c r="C753" t="s">
        <v>37</v>
      </c>
      <c r="D753">
        <v>2483</v>
      </c>
      <c r="E753" t="s">
        <v>144</v>
      </c>
      <c r="F753" t="s">
        <v>799</v>
      </c>
      <c r="G753" t="s">
        <v>798</v>
      </c>
      <c r="H753" t="s">
        <v>798</v>
      </c>
      <c r="I753">
        <v>0</v>
      </c>
      <c r="J753" t="s">
        <v>2227</v>
      </c>
      <c r="K753" t="s">
        <v>2228</v>
      </c>
      <c r="L753" t="s">
        <v>1117</v>
      </c>
      <c r="M753" t="s">
        <v>801</v>
      </c>
      <c r="N753" t="s">
        <v>797</v>
      </c>
      <c r="O753" t="s">
        <v>797</v>
      </c>
      <c r="P753" t="s">
        <v>3816</v>
      </c>
      <c r="Q753" t="s">
        <v>3817</v>
      </c>
      <c r="R753" t="s">
        <v>3818</v>
      </c>
      <c r="S753" t="s">
        <v>44</v>
      </c>
      <c r="T753" t="s">
        <v>3819</v>
      </c>
      <c r="U753">
        <v>0</v>
      </c>
      <c r="V753" t="s">
        <v>3820</v>
      </c>
      <c r="W753" t="s">
        <v>3821</v>
      </c>
    </row>
    <row r="754" spans="1:23" customFormat="1" ht="16" x14ac:dyDescent="0.2">
      <c r="A754" t="s">
        <v>3815</v>
      </c>
      <c r="B754" t="s">
        <v>37</v>
      </c>
      <c r="C754" t="s">
        <v>37</v>
      </c>
      <c r="D754">
        <v>2483</v>
      </c>
      <c r="E754" t="s">
        <v>1041</v>
      </c>
      <c r="F754" t="s">
        <v>799</v>
      </c>
      <c r="G754" t="s">
        <v>798</v>
      </c>
      <c r="H754" t="s">
        <v>798</v>
      </c>
      <c r="I754">
        <v>0</v>
      </c>
      <c r="J754" t="s">
        <v>2227</v>
      </c>
      <c r="K754" t="s">
        <v>2228</v>
      </c>
      <c r="L754" t="s">
        <v>1117</v>
      </c>
      <c r="M754" t="s">
        <v>801</v>
      </c>
      <c r="N754" t="s">
        <v>797</v>
      </c>
      <c r="O754" t="s">
        <v>797</v>
      </c>
      <c r="P754" t="s">
        <v>3816</v>
      </c>
      <c r="Q754" t="s">
        <v>3817</v>
      </c>
      <c r="R754" t="s">
        <v>3822</v>
      </c>
      <c r="S754" t="s">
        <v>44</v>
      </c>
      <c r="T754" t="s">
        <v>3823</v>
      </c>
      <c r="U754">
        <v>0</v>
      </c>
      <c r="V754" t="s">
        <v>3820</v>
      </c>
      <c r="W754" t="s">
        <v>3821</v>
      </c>
    </row>
    <row r="755" spans="1:23" customFormat="1" ht="16" x14ac:dyDescent="0.2">
      <c r="A755" t="s">
        <v>3815</v>
      </c>
      <c r="B755" t="s">
        <v>37</v>
      </c>
      <c r="C755" t="s">
        <v>37</v>
      </c>
      <c r="D755">
        <v>2483</v>
      </c>
      <c r="E755" t="s">
        <v>877</v>
      </c>
      <c r="F755" t="s">
        <v>798</v>
      </c>
      <c r="G755" t="s">
        <v>799</v>
      </c>
      <c r="H755" t="s">
        <v>798</v>
      </c>
      <c r="I755">
        <v>0</v>
      </c>
      <c r="J755" t="s">
        <v>1080</v>
      </c>
      <c r="K755" t="s">
        <v>1081</v>
      </c>
      <c r="L755" t="s">
        <v>37</v>
      </c>
      <c r="M755" t="s">
        <v>801</v>
      </c>
      <c r="N755" t="s">
        <v>797</v>
      </c>
      <c r="O755" t="s">
        <v>797</v>
      </c>
      <c r="P755" t="s">
        <v>3824</v>
      </c>
      <c r="Q755" t="s">
        <v>3825</v>
      </c>
      <c r="R755" t="s">
        <v>3826</v>
      </c>
      <c r="S755" t="s">
        <v>814</v>
      </c>
      <c r="T755" t="s">
        <v>3827</v>
      </c>
      <c r="U755">
        <v>1</v>
      </c>
      <c r="V755" t="s">
        <v>3820</v>
      </c>
      <c r="W755" t="s">
        <v>3821</v>
      </c>
    </row>
    <row r="756" spans="1:23" customFormat="1" ht="16" x14ac:dyDescent="0.2">
      <c r="A756" t="s">
        <v>3815</v>
      </c>
      <c r="B756" t="s">
        <v>37</v>
      </c>
      <c r="C756" t="s">
        <v>37</v>
      </c>
      <c r="D756">
        <v>2483</v>
      </c>
      <c r="E756" t="s">
        <v>955</v>
      </c>
      <c r="F756" t="s">
        <v>799</v>
      </c>
      <c r="G756" t="s">
        <v>798</v>
      </c>
      <c r="H756" t="s">
        <v>798</v>
      </c>
      <c r="I756">
        <v>0</v>
      </c>
      <c r="J756" t="s">
        <v>797</v>
      </c>
      <c r="K756" t="s">
        <v>797</v>
      </c>
      <c r="L756" t="s">
        <v>1117</v>
      </c>
      <c r="M756" t="s">
        <v>797</v>
      </c>
      <c r="N756" t="s">
        <v>812</v>
      </c>
      <c r="O756" t="s">
        <v>813</v>
      </c>
      <c r="P756" t="s">
        <v>797</v>
      </c>
      <c r="Q756" t="s">
        <v>797</v>
      </c>
      <c r="R756" t="s">
        <v>37</v>
      </c>
      <c r="S756" t="s">
        <v>814</v>
      </c>
      <c r="T756" t="s">
        <v>3828</v>
      </c>
      <c r="U756">
        <v>0</v>
      </c>
      <c r="V756" t="s">
        <v>3820</v>
      </c>
      <c r="W756" t="s">
        <v>3821</v>
      </c>
    </row>
    <row r="757" spans="1:23" customFormat="1" ht="16" x14ac:dyDescent="0.2">
      <c r="A757" t="s">
        <v>3829</v>
      </c>
      <c r="B757" t="s">
        <v>37</v>
      </c>
      <c r="C757" t="s">
        <v>37</v>
      </c>
      <c r="D757">
        <v>2183</v>
      </c>
      <c r="E757" t="s">
        <v>144</v>
      </c>
      <c r="F757" t="s">
        <v>799</v>
      </c>
      <c r="G757" t="s">
        <v>798</v>
      </c>
      <c r="H757" t="s">
        <v>798</v>
      </c>
      <c r="I757">
        <v>0</v>
      </c>
      <c r="J757" t="s">
        <v>3830</v>
      </c>
      <c r="K757" t="s">
        <v>3831</v>
      </c>
      <c r="L757" t="s">
        <v>824</v>
      </c>
      <c r="M757" t="s">
        <v>801</v>
      </c>
      <c r="N757" t="s">
        <v>797</v>
      </c>
      <c r="O757" t="s">
        <v>797</v>
      </c>
      <c r="P757" t="s">
        <v>3832</v>
      </c>
      <c r="Q757" t="s">
        <v>3833</v>
      </c>
      <c r="R757" t="s">
        <v>3834</v>
      </c>
      <c r="S757" t="s">
        <v>44</v>
      </c>
      <c r="T757" t="s">
        <v>3835</v>
      </c>
      <c r="U757">
        <v>0</v>
      </c>
      <c r="V757" t="s">
        <v>3836</v>
      </c>
      <c r="W757" t="s">
        <v>3837</v>
      </c>
    </row>
    <row r="758" spans="1:23" customFormat="1" ht="16" x14ac:dyDescent="0.2">
      <c r="A758" t="s">
        <v>3829</v>
      </c>
      <c r="B758" t="s">
        <v>37</v>
      </c>
      <c r="C758" t="s">
        <v>37</v>
      </c>
      <c r="D758">
        <v>2183</v>
      </c>
      <c r="E758" t="s">
        <v>985</v>
      </c>
      <c r="F758" t="s">
        <v>799</v>
      </c>
      <c r="G758" t="s">
        <v>798</v>
      </c>
      <c r="H758" t="s">
        <v>798</v>
      </c>
      <c r="I758">
        <v>0</v>
      </c>
      <c r="J758" t="s">
        <v>3830</v>
      </c>
      <c r="K758" t="s">
        <v>3831</v>
      </c>
      <c r="L758" t="s">
        <v>824</v>
      </c>
      <c r="M758" t="s">
        <v>801</v>
      </c>
      <c r="N758" t="s">
        <v>797</v>
      </c>
      <c r="O758" t="s">
        <v>797</v>
      </c>
      <c r="P758" t="s">
        <v>3832</v>
      </c>
      <c r="Q758" t="s">
        <v>3833</v>
      </c>
      <c r="R758" t="s">
        <v>3838</v>
      </c>
      <c r="S758" t="s">
        <v>44</v>
      </c>
      <c r="T758" t="s">
        <v>3839</v>
      </c>
      <c r="U758">
        <v>0</v>
      </c>
      <c r="V758" t="s">
        <v>3836</v>
      </c>
      <c r="W758" t="s">
        <v>3837</v>
      </c>
    </row>
    <row r="759" spans="1:23" customFormat="1" ht="16" x14ac:dyDescent="0.2">
      <c r="A759" t="s">
        <v>3829</v>
      </c>
      <c r="B759" t="s">
        <v>37</v>
      </c>
      <c r="C759" t="s">
        <v>37</v>
      </c>
      <c r="D759">
        <v>2183</v>
      </c>
      <c r="E759" t="s">
        <v>1041</v>
      </c>
      <c r="F759" t="s">
        <v>799</v>
      </c>
      <c r="G759" t="s">
        <v>798</v>
      </c>
      <c r="H759" t="s">
        <v>798</v>
      </c>
      <c r="I759">
        <v>0</v>
      </c>
      <c r="J759" t="s">
        <v>3830</v>
      </c>
      <c r="K759" t="s">
        <v>3831</v>
      </c>
      <c r="L759" t="s">
        <v>824</v>
      </c>
      <c r="M759" t="s">
        <v>801</v>
      </c>
      <c r="N759" t="s">
        <v>797</v>
      </c>
      <c r="O759" t="s">
        <v>797</v>
      </c>
      <c r="P759" t="s">
        <v>3832</v>
      </c>
      <c r="Q759" t="s">
        <v>3833</v>
      </c>
      <c r="R759" t="s">
        <v>3840</v>
      </c>
      <c r="S759" t="s">
        <v>44</v>
      </c>
      <c r="T759" t="s">
        <v>3841</v>
      </c>
      <c r="U759">
        <v>0</v>
      </c>
      <c r="V759" t="s">
        <v>3836</v>
      </c>
      <c r="W759" t="s">
        <v>3837</v>
      </c>
    </row>
    <row r="760" spans="1:23" customFormat="1" ht="16" x14ac:dyDescent="0.2">
      <c r="A760" t="s">
        <v>3842</v>
      </c>
      <c r="B760" t="s">
        <v>3843</v>
      </c>
      <c r="C760" t="s">
        <v>37</v>
      </c>
      <c r="D760">
        <v>1438</v>
      </c>
      <c r="E760" t="s">
        <v>1092</v>
      </c>
      <c r="F760" t="s">
        <v>799</v>
      </c>
      <c r="G760" t="s">
        <v>798</v>
      </c>
      <c r="H760" t="s">
        <v>798</v>
      </c>
      <c r="I760">
        <v>0</v>
      </c>
      <c r="J760" t="s">
        <v>797</v>
      </c>
      <c r="K760" t="s">
        <v>797</v>
      </c>
      <c r="L760" t="s">
        <v>37</v>
      </c>
      <c r="M760" t="s">
        <v>843</v>
      </c>
      <c r="N760" t="s">
        <v>797</v>
      </c>
      <c r="O760" t="s">
        <v>797</v>
      </c>
      <c r="P760" t="s">
        <v>871</v>
      </c>
      <c r="Q760" t="s">
        <v>872</v>
      </c>
      <c r="R760" t="s">
        <v>37</v>
      </c>
      <c r="S760" t="s">
        <v>814</v>
      </c>
      <c r="T760" t="s">
        <v>3844</v>
      </c>
      <c r="U760">
        <v>0</v>
      </c>
      <c r="V760" t="s">
        <v>3845</v>
      </c>
      <c r="W760" t="s">
        <v>3846</v>
      </c>
    </row>
    <row r="761" spans="1:23" customFormat="1" ht="16" x14ac:dyDescent="0.2">
      <c r="A761" t="s">
        <v>3842</v>
      </c>
      <c r="B761" t="s">
        <v>3843</v>
      </c>
      <c r="C761" t="s">
        <v>37</v>
      </c>
      <c r="D761">
        <v>1438</v>
      </c>
      <c r="E761" t="s">
        <v>144</v>
      </c>
      <c r="F761" t="s">
        <v>799</v>
      </c>
      <c r="G761" t="s">
        <v>798</v>
      </c>
      <c r="H761" t="s">
        <v>798</v>
      </c>
      <c r="I761">
        <v>0</v>
      </c>
      <c r="J761" t="s">
        <v>797</v>
      </c>
      <c r="K761" t="s">
        <v>797</v>
      </c>
      <c r="L761" t="s">
        <v>37</v>
      </c>
      <c r="M761" t="s">
        <v>843</v>
      </c>
      <c r="N761" t="s">
        <v>797</v>
      </c>
      <c r="O761" t="s">
        <v>797</v>
      </c>
      <c r="P761" t="s">
        <v>871</v>
      </c>
      <c r="Q761" t="s">
        <v>872</v>
      </c>
      <c r="R761" t="s">
        <v>37</v>
      </c>
      <c r="S761" t="s">
        <v>814</v>
      </c>
      <c r="T761" t="s">
        <v>3847</v>
      </c>
      <c r="U761">
        <v>0</v>
      </c>
      <c r="V761" t="s">
        <v>3845</v>
      </c>
      <c r="W761" t="s">
        <v>3846</v>
      </c>
    </row>
    <row r="762" spans="1:23" customFormat="1" ht="16" x14ac:dyDescent="0.2">
      <c r="A762" t="s">
        <v>3842</v>
      </c>
      <c r="B762" t="s">
        <v>3843</v>
      </c>
      <c r="C762" t="s">
        <v>37</v>
      </c>
      <c r="D762">
        <v>1438</v>
      </c>
      <c r="E762" t="s">
        <v>866</v>
      </c>
      <c r="F762" t="s">
        <v>799</v>
      </c>
      <c r="G762" t="s">
        <v>798</v>
      </c>
      <c r="H762" t="s">
        <v>798</v>
      </c>
      <c r="I762">
        <v>0</v>
      </c>
      <c r="J762" t="s">
        <v>797</v>
      </c>
      <c r="K762" t="s">
        <v>797</v>
      </c>
      <c r="L762" t="s">
        <v>37</v>
      </c>
      <c r="M762" t="s">
        <v>843</v>
      </c>
      <c r="N762" t="s">
        <v>797</v>
      </c>
      <c r="O762" t="s">
        <v>797</v>
      </c>
      <c r="P762" t="s">
        <v>871</v>
      </c>
      <c r="Q762" t="s">
        <v>872</v>
      </c>
      <c r="R762" t="s">
        <v>37</v>
      </c>
      <c r="S762" t="s">
        <v>814</v>
      </c>
      <c r="T762" t="s">
        <v>3848</v>
      </c>
      <c r="U762">
        <v>0</v>
      </c>
      <c r="V762" t="s">
        <v>3845</v>
      </c>
      <c r="W762" t="s">
        <v>3846</v>
      </c>
    </row>
    <row r="763" spans="1:23" customFormat="1" ht="16" x14ac:dyDescent="0.2">
      <c r="A763" t="s">
        <v>3842</v>
      </c>
      <c r="B763" t="s">
        <v>3843</v>
      </c>
      <c r="C763" t="s">
        <v>37</v>
      </c>
      <c r="D763">
        <v>1438</v>
      </c>
      <c r="E763" t="s">
        <v>992</v>
      </c>
      <c r="F763" t="s">
        <v>799</v>
      </c>
      <c r="G763" t="s">
        <v>798</v>
      </c>
      <c r="H763" t="s">
        <v>798</v>
      </c>
      <c r="I763">
        <v>0</v>
      </c>
      <c r="J763" t="s">
        <v>797</v>
      </c>
      <c r="K763" t="s">
        <v>797</v>
      </c>
      <c r="L763" t="s">
        <v>37</v>
      </c>
      <c r="M763" t="s">
        <v>843</v>
      </c>
      <c r="N763" t="s">
        <v>797</v>
      </c>
      <c r="O763" t="s">
        <v>797</v>
      </c>
      <c r="P763" t="s">
        <v>871</v>
      </c>
      <c r="Q763" t="s">
        <v>872</v>
      </c>
      <c r="R763" t="s">
        <v>37</v>
      </c>
      <c r="S763" t="s">
        <v>814</v>
      </c>
      <c r="T763" t="s">
        <v>3849</v>
      </c>
      <c r="U763">
        <v>0</v>
      </c>
      <c r="V763" t="s">
        <v>3845</v>
      </c>
      <c r="W763" t="s">
        <v>3846</v>
      </c>
    </row>
    <row r="764" spans="1:23" customFormat="1" ht="16" x14ac:dyDescent="0.2">
      <c r="A764" t="s">
        <v>3842</v>
      </c>
      <c r="B764" t="s">
        <v>3843</v>
      </c>
      <c r="C764" t="s">
        <v>37</v>
      </c>
      <c r="D764">
        <v>1438</v>
      </c>
      <c r="E764" t="s">
        <v>856</v>
      </c>
      <c r="F764" t="s">
        <v>799</v>
      </c>
      <c r="G764" t="s">
        <v>798</v>
      </c>
      <c r="H764" t="s">
        <v>798</v>
      </c>
      <c r="I764">
        <v>0</v>
      </c>
      <c r="J764" t="s">
        <v>797</v>
      </c>
      <c r="K764" t="s">
        <v>797</v>
      </c>
      <c r="L764" t="s">
        <v>37</v>
      </c>
      <c r="M764" t="s">
        <v>843</v>
      </c>
      <c r="N764" t="s">
        <v>797</v>
      </c>
      <c r="O764" t="s">
        <v>797</v>
      </c>
      <c r="P764" t="s">
        <v>871</v>
      </c>
      <c r="Q764" t="s">
        <v>872</v>
      </c>
      <c r="R764" t="s">
        <v>37</v>
      </c>
      <c r="S764" t="s">
        <v>814</v>
      </c>
      <c r="T764" t="s">
        <v>3850</v>
      </c>
      <c r="U764">
        <v>0</v>
      </c>
      <c r="V764" t="s">
        <v>3845</v>
      </c>
      <c r="W764" t="s">
        <v>3846</v>
      </c>
    </row>
    <row r="765" spans="1:23" customFormat="1" ht="16" x14ac:dyDescent="0.2">
      <c r="A765" t="s">
        <v>3842</v>
      </c>
      <c r="B765" t="s">
        <v>3843</v>
      </c>
      <c r="C765" t="s">
        <v>37</v>
      </c>
      <c r="D765">
        <v>1438</v>
      </c>
      <c r="E765" t="s">
        <v>955</v>
      </c>
      <c r="F765" t="s">
        <v>799</v>
      </c>
      <c r="G765" t="s">
        <v>798</v>
      </c>
      <c r="H765" t="s">
        <v>798</v>
      </c>
      <c r="I765">
        <v>0</v>
      </c>
      <c r="J765" t="s">
        <v>797</v>
      </c>
      <c r="K765" t="s">
        <v>797</v>
      </c>
      <c r="L765" t="s">
        <v>1892</v>
      </c>
      <c r="M765" t="s">
        <v>843</v>
      </c>
      <c r="N765" t="s">
        <v>797</v>
      </c>
      <c r="O765" t="s">
        <v>797</v>
      </c>
      <c r="P765" t="s">
        <v>871</v>
      </c>
      <c r="Q765" t="s">
        <v>872</v>
      </c>
      <c r="R765" t="s">
        <v>37</v>
      </c>
      <c r="S765" t="s">
        <v>814</v>
      </c>
      <c r="T765" t="s">
        <v>3851</v>
      </c>
      <c r="U765">
        <v>0</v>
      </c>
      <c r="V765" t="s">
        <v>3845</v>
      </c>
      <c r="W765" t="s">
        <v>3846</v>
      </c>
    </row>
    <row r="766" spans="1:23" customFormat="1" ht="16" x14ac:dyDescent="0.2">
      <c r="A766" t="s">
        <v>3842</v>
      </c>
      <c r="B766" t="s">
        <v>3843</v>
      </c>
      <c r="C766" t="s">
        <v>37</v>
      </c>
      <c r="D766">
        <v>1438</v>
      </c>
      <c r="E766" t="s">
        <v>904</v>
      </c>
      <c r="F766" t="s">
        <v>799</v>
      </c>
      <c r="G766" t="s">
        <v>798</v>
      </c>
      <c r="H766" t="s">
        <v>798</v>
      </c>
      <c r="I766">
        <v>0</v>
      </c>
      <c r="J766" t="s">
        <v>797</v>
      </c>
      <c r="K766" t="s">
        <v>797</v>
      </c>
      <c r="L766" t="s">
        <v>1892</v>
      </c>
      <c r="M766" t="s">
        <v>843</v>
      </c>
      <c r="N766" t="s">
        <v>797</v>
      </c>
      <c r="O766" t="s">
        <v>797</v>
      </c>
      <c r="P766" t="s">
        <v>871</v>
      </c>
      <c r="Q766" t="s">
        <v>872</v>
      </c>
      <c r="R766" t="s">
        <v>37</v>
      </c>
      <c r="S766" t="s">
        <v>814</v>
      </c>
      <c r="T766" t="s">
        <v>3852</v>
      </c>
      <c r="U766">
        <v>0</v>
      </c>
      <c r="V766" t="s">
        <v>3845</v>
      </c>
      <c r="W766" t="s">
        <v>3846</v>
      </c>
    </row>
    <row r="767" spans="1:23" customFormat="1" ht="16" x14ac:dyDescent="0.2">
      <c r="A767" t="s">
        <v>3853</v>
      </c>
      <c r="B767" t="s">
        <v>37</v>
      </c>
      <c r="C767" t="s">
        <v>37</v>
      </c>
      <c r="D767">
        <v>1221</v>
      </c>
      <c r="E767" t="s">
        <v>904</v>
      </c>
      <c r="F767" t="s">
        <v>799</v>
      </c>
      <c r="G767" t="s">
        <v>798</v>
      </c>
      <c r="H767" t="s">
        <v>798</v>
      </c>
      <c r="I767">
        <v>0</v>
      </c>
      <c r="J767" t="s">
        <v>797</v>
      </c>
      <c r="K767" t="s">
        <v>797</v>
      </c>
      <c r="L767" t="s">
        <v>1191</v>
      </c>
      <c r="M767" t="s">
        <v>797</v>
      </c>
      <c r="N767" t="s">
        <v>812</v>
      </c>
      <c r="O767" t="s">
        <v>2182</v>
      </c>
      <c r="P767" t="s">
        <v>797</v>
      </c>
      <c r="Q767" t="s">
        <v>797</v>
      </c>
      <c r="R767" t="s">
        <v>37</v>
      </c>
      <c r="S767" t="s">
        <v>814</v>
      </c>
      <c r="T767" t="s">
        <v>3854</v>
      </c>
      <c r="U767">
        <v>0</v>
      </c>
      <c r="V767" t="s">
        <v>3855</v>
      </c>
      <c r="W767" t="s">
        <v>3856</v>
      </c>
    </row>
    <row r="768" spans="1:23" customFormat="1" ht="16" x14ac:dyDescent="0.2">
      <c r="A768" t="s">
        <v>3857</v>
      </c>
      <c r="B768" t="s">
        <v>37</v>
      </c>
      <c r="C768" t="s">
        <v>37</v>
      </c>
      <c r="D768">
        <v>2143</v>
      </c>
      <c r="E768" t="s">
        <v>144</v>
      </c>
      <c r="F768" t="s">
        <v>799</v>
      </c>
      <c r="G768" t="s">
        <v>798</v>
      </c>
      <c r="H768" t="s">
        <v>798</v>
      </c>
      <c r="I768">
        <v>0</v>
      </c>
      <c r="J768" t="s">
        <v>797</v>
      </c>
      <c r="K768" t="s">
        <v>797</v>
      </c>
      <c r="L768" t="s">
        <v>1191</v>
      </c>
      <c r="M768" t="s">
        <v>797</v>
      </c>
      <c r="N768" t="s">
        <v>812</v>
      </c>
      <c r="O768" t="s">
        <v>813</v>
      </c>
      <c r="P768" t="s">
        <v>797</v>
      </c>
      <c r="Q768" t="s">
        <v>797</v>
      </c>
      <c r="R768" t="s">
        <v>37</v>
      </c>
      <c r="S768" t="s">
        <v>814</v>
      </c>
      <c r="T768" t="s">
        <v>3858</v>
      </c>
      <c r="U768">
        <v>0</v>
      </c>
      <c r="V768" t="s">
        <v>3859</v>
      </c>
      <c r="W768" t="s">
        <v>3860</v>
      </c>
    </row>
    <row r="769" spans="1:23" customFormat="1" ht="16" x14ac:dyDescent="0.2">
      <c r="A769" t="s">
        <v>3861</v>
      </c>
      <c r="B769" t="s">
        <v>3862</v>
      </c>
      <c r="C769" t="s">
        <v>3863</v>
      </c>
      <c r="D769">
        <v>1309</v>
      </c>
      <c r="E769" t="s">
        <v>144</v>
      </c>
      <c r="F769" t="s">
        <v>799</v>
      </c>
      <c r="G769" t="s">
        <v>798</v>
      </c>
      <c r="H769" t="s">
        <v>798</v>
      </c>
      <c r="I769">
        <v>0</v>
      </c>
      <c r="J769" t="s">
        <v>797</v>
      </c>
      <c r="K769" t="s">
        <v>797</v>
      </c>
      <c r="L769" t="s">
        <v>811</v>
      </c>
      <c r="M769" t="s">
        <v>843</v>
      </c>
      <c r="N769" t="s">
        <v>797</v>
      </c>
      <c r="O769" t="s">
        <v>797</v>
      </c>
      <c r="P769" t="s">
        <v>1036</v>
      </c>
      <c r="Q769" t="s">
        <v>1037</v>
      </c>
      <c r="R769" t="s">
        <v>37</v>
      </c>
      <c r="S769" t="s">
        <v>814</v>
      </c>
      <c r="T769" t="s">
        <v>3864</v>
      </c>
      <c r="U769">
        <v>0</v>
      </c>
      <c r="V769" t="s">
        <v>3865</v>
      </c>
      <c r="W769" t="s">
        <v>3866</v>
      </c>
    </row>
    <row r="770" spans="1:23" customFormat="1" ht="16" x14ac:dyDescent="0.2">
      <c r="A770" t="s">
        <v>3861</v>
      </c>
      <c r="B770" t="s">
        <v>3862</v>
      </c>
      <c r="C770" t="s">
        <v>3863</v>
      </c>
      <c r="D770">
        <v>1309</v>
      </c>
      <c r="E770" t="s">
        <v>1041</v>
      </c>
      <c r="F770" t="s">
        <v>799</v>
      </c>
      <c r="G770" t="s">
        <v>798</v>
      </c>
      <c r="H770" t="s">
        <v>798</v>
      </c>
      <c r="I770">
        <v>0</v>
      </c>
      <c r="J770" t="s">
        <v>797</v>
      </c>
      <c r="K770" t="s">
        <v>797</v>
      </c>
      <c r="L770" t="s">
        <v>811</v>
      </c>
      <c r="M770" t="s">
        <v>843</v>
      </c>
      <c r="N770" t="s">
        <v>797</v>
      </c>
      <c r="O770" t="s">
        <v>797</v>
      </c>
      <c r="P770" t="s">
        <v>1036</v>
      </c>
      <c r="Q770" t="s">
        <v>1037</v>
      </c>
      <c r="R770" t="s">
        <v>37</v>
      </c>
      <c r="S770" t="s">
        <v>814</v>
      </c>
      <c r="T770" t="s">
        <v>3867</v>
      </c>
      <c r="U770">
        <v>0</v>
      </c>
      <c r="V770" t="s">
        <v>3865</v>
      </c>
      <c r="W770" t="s">
        <v>3866</v>
      </c>
    </row>
    <row r="771" spans="1:23" customFormat="1" ht="16" x14ac:dyDescent="0.2">
      <c r="A771" t="s">
        <v>3868</v>
      </c>
      <c r="B771" t="s">
        <v>3869</v>
      </c>
      <c r="C771" t="s">
        <v>3870</v>
      </c>
      <c r="D771">
        <v>1243</v>
      </c>
      <c r="E771" t="s">
        <v>810</v>
      </c>
      <c r="F771" t="s">
        <v>799</v>
      </c>
      <c r="G771" t="s">
        <v>798</v>
      </c>
      <c r="H771" t="s">
        <v>798</v>
      </c>
      <c r="I771">
        <v>0</v>
      </c>
      <c r="J771" t="s">
        <v>797</v>
      </c>
      <c r="K771" t="s">
        <v>797</v>
      </c>
      <c r="L771" t="s">
        <v>1117</v>
      </c>
      <c r="M771" t="s">
        <v>797</v>
      </c>
      <c r="N771" t="s">
        <v>812</v>
      </c>
      <c r="O771" t="s">
        <v>813</v>
      </c>
      <c r="P771" t="s">
        <v>797</v>
      </c>
      <c r="Q771" t="s">
        <v>797</v>
      </c>
      <c r="R771" t="s">
        <v>37</v>
      </c>
      <c r="S771" t="s">
        <v>44</v>
      </c>
      <c r="T771" t="s">
        <v>3871</v>
      </c>
      <c r="U771">
        <v>0</v>
      </c>
      <c r="V771" t="s">
        <v>3872</v>
      </c>
      <c r="W771" t="s">
        <v>3873</v>
      </c>
    </row>
    <row r="772" spans="1:23" customFormat="1" ht="16" x14ac:dyDescent="0.2">
      <c r="A772" t="s">
        <v>3874</v>
      </c>
      <c r="B772" t="s">
        <v>3875</v>
      </c>
      <c r="C772" t="s">
        <v>3876</v>
      </c>
      <c r="D772">
        <v>1386</v>
      </c>
      <c r="E772" t="s">
        <v>810</v>
      </c>
      <c r="F772" t="s">
        <v>799</v>
      </c>
      <c r="G772" t="s">
        <v>798</v>
      </c>
      <c r="H772" t="s">
        <v>798</v>
      </c>
      <c r="I772">
        <v>0</v>
      </c>
      <c r="J772" t="s">
        <v>1023</v>
      </c>
      <c r="K772" t="s">
        <v>1024</v>
      </c>
      <c r="L772" t="s">
        <v>1025</v>
      </c>
      <c r="M772" t="s">
        <v>801</v>
      </c>
      <c r="N772" t="s">
        <v>931</v>
      </c>
      <c r="O772" t="s">
        <v>813</v>
      </c>
      <c r="P772" t="s">
        <v>3877</v>
      </c>
      <c r="Q772" t="s">
        <v>3878</v>
      </c>
      <c r="R772" t="s">
        <v>3879</v>
      </c>
      <c r="S772" t="s">
        <v>814</v>
      </c>
      <c r="T772" t="s">
        <v>3880</v>
      </c>
      <c r="U772">
        <v>61</v>
      </c>
      <c r="V772" t="s">
        <v>3881</v>
      </c>
      <c r="W772" t="s">
        <v>3882</v>
      </c>
    </row>
    <row r="773" spans="1:23" customFormat="1" ht="16" x14ac:dyDescent="0.2">
      <c r="A773" t="s">
        <v>3883</v>
      </c>
      <c r="B773" t="s">
        <v>3884</v>
      </c>
      <c r="C773" t="s">
        <v>3885</v>
      </c>
      <c r="D773">
        <v>2329</v>
      </c>
      <c r="E773" t="s">
        <v>797</v>
      </c>
      <c r="F773" t="s">
        <v>798</v>
      </c>
      <c r="G773" t="s">
        <v>797</v>
      </c>
      <c r="H773" t="s">
        <v>799</v>
      </c>
      <c r="I773">
        <v>4</v>
      </c>
      <c r="J773" t="s">
        <v>2088</v>
      </c>
      <c r="K773" t="s">
        <v>797</v>
      </c>
      <c r="L773" t="s">
        <v>37</v>
      </c>
      <c r="M773" t="s">
        <v>801</v>
      </c>
      <c r="N773" t="s">
        <v>797</v>
      </c>
      <c r="O773" t="s">
        <v>797</v>
      </c>
      <c r="P773" t="s">
        <v>3886</v>
      </c>
      <c r="Q773" t="s">
        <v>3887</v>
      </c>
      <c r="R773" t="s">
        <v>3888</v>
      </c>
      <c r="S773" t="s">
        <v>797</v>
      </c>
      <c r="T773" t="s">
        <v>3889</v>
      </c>
      <c r="U773">
        <v>8</v>
      </c>
      <c r="V773" t="s">
        <v>3890</v>
      </c>
      <c r="W773" t="s">
        <v>3891</v>
      </c>
    </row>
    <row r="774" spans="1:23" customFormat="1" ht="16" x14ac:dyDescent="0.2">
      <c r="A774" t="s">
        <v>3892</v>
      </c>
      <c r="B774" t="s">
        <v>3893</v>
      </c>
      <c r="C774" t="s">
        <v>3894</v>
      </c>
      <c r="D774">
        <v>1376</v>
      </c>
      <c r="E774" t="s">
        <v>144</v>
      </c>
      <c r="F774" t="s">
        <v>799</v>
      </c>
      <c r="G774" t="s">
        <v>798</v>
      </c>
      <c r="H774" t="s">
        <v>798</v>
      </c>
      <c r="I774">
        <v>0</v>
      </c>
      <c r="J774" t="s">
        <v>797</v>
      </c>
      <c r="K774" t="s">
        <v>797</v>
      </c>
      <c r="L774" t="s">
        <v>1191</v>
      </c>
      <c r="M774" t="s">
        <v>797</v>
      </c>
      <c r="N774" t="s">
        <v>812</v>
      </c>
      <c r="O774" t="s">
        <v>952</v>
      </c>
      <c r="P774" t="s">
        <v>797</v>
      </c>
      <c r="Q774" t="s">
        <v>797</v>
      </c>
      <c r="R774" t="s">
        <v>37</v>
      </c>
      <c r="S774" t="s">
        <v>44</v>
      </c>
      <c r="T774" t="s">
        <v>3895</v>
      </c>
      <c r="U774">
        <v>0</v>
      </c>
      <c r="V774" t="s">
        <v>3896</v>
      </c>
      <c r="W774" t="s">
        <v>3897</v>
      </c>
    </row>
    <row r="775" spans="1:23" customFormat="1" ht="16" x14ac:dyDescent="0.2">
      <c r="A775" t="s">
        <v>3892</v>
      </c>
      <c r="B775" t="s">
        <v>3893</v>
      </c>
      <c r="C775" t="s">
        <v>3894</v>
      </c>
      <c r="D775">
        <v>1376</v>
      </c>
      <c r="E775" t="s">
        <v>985</v>
      </c>
      <c r="F775" t="s">
        <v>799</v>
      </c>
      <c r="G775" t="s">
        <v>798</v>
      </c>
      <c r="H775" t="s">
        <v>798</v>
      </c>
      <c r="I775">
        <v>0</v>
      </c>
      <c r="J775" t="s">
        <v>797</v>
      </c>
      <c r="K775" t="s">
        <v>797</v>
      </c>
      <c r="L775" t="s">
        <v>1191</v>
      </c>
      <c r="M775" t="s">
        <v>797</v>
      </c>
      <c r="N775" t="s">
        <v>812</v>
      </c>
      <c r="O775" t="s">
        <v>952</v>
      </c>
      <c r="P775" t="s">
        <v>797</v>
      </c>
      <c r="Q775" t="s">
        <v>797</v>
      </c>
      <c r="R775" t="s">
        <v>37</v>
      </c>
      <c r="S775" t="s">
        <v>44</v>
      </c>
      <c r="T775" t="s">
        <v>3898</v>
      </c>
      <c r="U775">
        <v>0</v>
      </c>
      <c r="V775" t="s">
        <v>3896</v>
      </c>
      <c r="W775" t="s">
        <v>3897</v>
      </c>
    </row>
    <row r="776" spans="1:23" customFormat="1" ht="16" x14ac:dyDescent="0.2">
      <c r="A776" t="s">
        <v>3892</v>
      </c>
      <c r="B776" t="s">
        <v>3893</v>
      </c>
      <c r="C776" t="s">
        <v>3894</v>
      </c>
      <c r="D776">
        <v>1376</v>
      </c>
      <c r="E776" t="s">
        <v>1041</v>
      </c>
      <c r="F776" t="s">
        <v>799</v>
      </c>
      <c r="G776" t="s">
        <v>798</v>
      </c>
      <c r="H776" t="s">
        <v>798</v>
      </c>
      <c r="I776">
        <v>0</v>
      </c>
      <c r="J776" t="s">
        <v>797</v>
      </c>
      <c r="K776" t="s">
        <v>797</v>
      </c>
      <c r="L776" t="s">
        <v>1191</v>
      </c>
      <c r="M776" t="s">
        <v>797</v>
      </c>
      <c r="N776" t="s">
        <v>812</v>
      </c>
      <c r="O776" t="s">
        <v>952</v>
      </c>
      <c r="P776" t="s">
        <v>797</v>
      </c>
      <c r="Q776" t="s">
        <v>797</v>
      </c>
      <c r="R776" t="s">
        <v>37</v>
      </c>
      <c r="S776" t="s">
        <v>44</v>
      </c>
      <c r="T776" t="s">
        <v>3899</v>
      </c>
      <c r="U776">
        <v>0</v>
      </c>
      <c r="V776" t="s">
        <v>3896</v>
      </c>
      <c r="W776" t="s">
        <v>3897</v>
      </c>
    </row>
    <row r="777" spans="1:23" customFormat="1" ht="16" x14ac:dyDescent="0.2">
      <c r="A777" t="s">
        <v>3900</v>
      </c>
      <c r="B777" t="s">
        <v>3901</v>
      </c>
      <c r="C777" t="s">
        <v>3902</v>
      </c>
      <c r="D777">
        <v>1316</v>
      </c>
      <c r="E777" t="s">
        <v>821</v>
      </c>
      <c r="F777" t="s">
        <v>799</v>
      </c>
      <c r="G777" t="s">
        <v>798</v>
      </c>
      <c r="H777" t="s">
        <v>798</v>
      </c>
      <c r="I777">
        <v>0</v>
      </c>
      <c r="J777" t="s">
        <v>2037</v>
      </c>
      <c r="K777" t="s">
        <v>3903</v>
      </c>
      <c r="L777" t="s">
        <v>1035</v>
      </c>
      <c r="M777" t="s">
        <v>801</v>
      </c>
      <c r="N777" t="s">
        <v>940</v>
      </c>
      <c r="O777" t="s">
        <v>37</v>
      </c>
      <c r="P777" t="s">
        <v>3904</v>
      </c>
      <c r="Q777" t="s">
        <v>3905</v>
      </c>
      <c r="R777" t="s">
        <v>3906</v>
      </c>
      <c r="S777" t="s">
        <v>44</v>
      </c>
      <c r="T777" t="s">
        <v>3907</v>
      </c>
      <c r="U777">
        <v>0</v>
      </c>
      <c r="V777" t="s">
        <v>3908</v>
      </c>
      <c r="W777" t="s">
        <v>3909</v>
      </c>
    </row>
    <row r="778" spans="1:23" customFormat="1" ht="16" x14ac:dyDescent="0.2">
      <c r="A778" t="s">
        <v>3910</v>
      </c>
      <c r="B778" t="s">
        <v>3911</v>
      </c>
      <c r="C778" t="s">
        <v>3912</v>
      </c>
      <c r="D778">
        <v>1418</v>
      </c>
      <c r="E778" t="s">
        <v>810</v>
      </c>
      <c r="F778" t="s">
        <v>798</v>
      </c>
      <c r="G778" t="s">
        <v>799</v>
      </c>
      <c r="H778" t="s">
        <v>798</v>
      </c>
      <c r="I778">
        <v>0</v>
      </c>
      <c r="J778" t="s">
        <v>797</v>
      </c>
      <c r="K778" t="s">
        <v>797</v>
      </c>
      <c r="L778" t="s">
        <v>1191</v>
      </c>
      <c r="M778" t="s">
        <v>797</v>
      </c>
      <c r="N778" t="s">
        <v>812</v>
      </c>
      <c r="O778" t="s">
        <v>813</v>
      </c>
      <c r="P778" t="s">
        <v>797</v>
      </c>
      <c r="Q778" t="s">
        <v>797</v>
      </c>
      <c r="R778" t="s">
        <v>37</v>
      </c>
      <c r="S778" t="s">
        <v>814</v>
      </c>
      <c r="T778" t="s">
        <v>3913</v>
      </c>
      <c r="U778">
        <v>0</v>
      </c>
      <c r="V778" t="s">
        <v>3914</v>
      </c>
      <c r="W778" t="s">
        <v>3915</v>
      </c>
    </row>
    <row r="779" spans="1:23" customFormat="1" ht="16" x14ac:dyDescent="0.2">
      <c r="A779" t="s">
        <v>3910</v>
      </c>
      <c r="B779" t="s">
        <v>3911</v>
      </c>
      <c r="C779" t="s">
        <v>3912</v>
      </c>
      <c r="D779">
        <v>1418</v>
      </c>
      <c r="E779" t="s">
        <v>797</v>
      </c>
      <c r="F779" t="s">
        <v>798</v>
      </c>
      <c r="G779" t="s">
        <v>797</v>
      </c>
      <c r="H779" t="s">
        <v>799</v>
      </c>
      <c r="I779">
        <v>6</v>
      </c>
      <c r="J779" t="s">
        <v>797</v>
      </c>
      <c r="K779" t="s">
        <v>797</v>
      </c>
      <c r="L779" t="s">
        <v>1191</v>
      </c>
      <c r="M779" t="s">
        <v>836</v>
      </c>
      <c r="N779" t="s">
        <v>797</v>
      </c>
      <c r="O779" t="s">
        <v>797</v>
      </c>
      <c r="P779" t="s">
        <v>797</v>
      </c>
      <c r="Q779" t="s">
        <v>797</v>
      </c>
      <c r="R779" t="s">
        <v>37</v>
      </c>
      <c r="S779" t="s">
        <v>797</v>
      </c>
      <c r="T779" t="s">
        <v>3916</v>
      </c>
      <c r="U779">
        <v>0</v>
      </c>
      <c r="V779" t="s">
        <v>3914</v>
      </c>
      <c r="W779" t="s">
        <v>3915</v>
      </c>
    </row>
    <row r="780" spans="1:23" customFormat="1" ht="16" x14ac:dyDescent="0.2">
      <c r="A780" t="s">
        <v>3917</v>
      </c>
      <c r="B780" t="s">
        <v>3918</v>
      </c>
      <c r="C780" t="s">
        <v>3919</v>
      </c>
      <c r="D780">
        <v>1377</v>
      </c>
      <c r="E780" t="s">
        <v>810</v>
      </c>
      <c r="F780" t="s">
        <v>799</v>
      </c>
      <c r="G780" t="s">
        <v>798</v>
      </c>
      <c r="H780" t="s">
        <v>798</v>
      </c>
      <c r="I780">
        <v>0</v>
      </c>
      <c r="J780" t="s">
        <v>1735</v>
      </c>
      <c r="K780" t="s">
        <v>3766</v>
      </c>
      <c r="L780" t="s">
        <v>824</v>
      </c>
      <c r="M780" t="s">
        <v>801</v>
      </c>
      <c r="N780" t="s">
        <v>797</v>
      </c>
      <c r="O780" t="s">
        <v>797</v>
      </c>
      <c r="P780" t="s">
        <v>3920</v>
      </c>
      <c r="Q780" t="s">
        <v>3921</v>
      </c>
      <c r="R780" t="s">
        <v>3922</v>
      </c>
      <c r="S780" t="s">
        <v>44</v>
      </c>
      <c r="T780" t="s">
        <v>3923</v>
      </c>
      <c r="U780">
        <v>47</v>
      </c>
      <c r="V780" t="s">
        <v>3924</v>
      </c>
      <c r="W780" t="s">
        <v>3925</v>
      </c>
    </row>
    <row r="781" spans="1:23" customFormat="1" ht="16" x14ac:dyDescent="0.2">
      <c r="A781" t="s">
        <v>3926</v>
      </c>
      <c r="B781" t="s">
        <v>3927</v>
      </c>
      <c r="C781" t="s">
        <v>3928</v>
      </c>
      <c r="D781">
        <v>1379</v>
      </c>
      <c r="E781" t="s">
        <v>144</v>
      </c>
      <c r="F781" t="s">
        <v>799</v>
      </c>
      <c r="G781" t="s">
        <v>798</v>
      </c>
      <c r="H781" t="s">
        <v>798</v>
      </c>
      <c r="I781">
        <v>0</v>
      </c>
      <c r="J781" t="s">
        <v>797</v>
      </c>
      <c r="K781" t="s">
        <v>797</v>
      </c>
      <c r="L781" t="s">
        <v>1892</v>
      </c>
      <c r="M781" t="s">
        <v>797</v>
      </c>
      <c r="N781" t="s">
        <v>812</v>
      </c>
      <c r="O781" t="s">
        <v>813</v>
      </c>
      <c r="P781" t="s">
        <v>797</v>
      </c>
      <c r="Q781" t="s">
        <v>797</v>
      </c>
      <c r="R781" t="s">
        <v>37</v>
      </c>
      <c r="S781" t="s">
        <v>814</v>
      </c>
      <c r="T781" t="s">
        <v>3929</v>
      </c>
      <c r="U781">
        <v>0</v>
      </c>
      <c r="V781" t="s">
        <v>3930</v>
      </c>
      <c r="W781" t="s">
        <v>3931</v>
      </c>
    </row>
    <row r="782" spans="1:23" customFormat="1" ht="16" x14ac:dyDescent="0.2">
      <c r="A782" t="s">
        <v>3926</v>
      </c>
      <c r="B782" t="s">
        <v>3927</v>
      </c>
      <c r="C782" t="s">
        <v>3928</v>
      </c>
      <c r="D782">
        <v>1379</v>
      </c>
      <c r="E782" t="s">
        <v>1041</v>
      </c>
      <c r="F782" t="s">
        <v>799</v>
      </c>
      <c r="G782" t="s">
        <v>798</v>
      </c>
      <c r="H782" t="s">
        <v>798</v>
      </c>
      <c r="I782">
        <v>0</v>
      </c>
      <c r="J782" t="s">
        <v>797</v>
      </c>
      <c r="K782" t="s">
        <v>797</v>
      </c>
      <c r="L782" t="s">
        <v>1892</v>
      </c>
      <c r="M782" t="s">
        <v>797</v>
      </c>
      <c r="N782" t="s">
        <v>812</v>
      </c>
      <c r="O782" t="s">
        <v>813</v>
      </c>
      <c r="P782" t="s">
        <v>797</v>
      </c>
      <c r="Q782" t="s">
        <v>797</v>
      </c>
      <c r="R782" t="s">
        <v>37</v>
      </c>
      <c r="S782" t="s">
        <v>814</v>
      </c>
      <c r="T782" t="s">
        <v>3932</v>
      </c>
      <c r="U782">
        <v>0</v>
      </c>
      <c r="V782" t="s">
        <v>3930</v>
      </c>
      <c r="W782" t="s">
        <v>3931</v>
      </c>
    </row>
    <row r="783" spans="1:23" customFormat="1" ht="16" x14ac:dyDescent="0.2">
      <c r="A783" t="s">
        <v>3926</v>
      </c>
      <c r="B783" t="s">
        <v>3927</v>
      </c>
      <c r="C783" t="s">
        <v>3928</v>
      </c>
      <c r="D783">
        <v>1379</v>
      </c>
      <c r="E783" t="s">
        <v>1436</v>
      </c>
      <c r="F783" t="s">
        <v>799</v>
      </c>
      <c r="G783" t="s">
        <v>798</v>
      </c>
      <c r="H783" t="s">
        <v>798</v>
      </c>
      <c r="I783">
        <v>0</v>
      </c>
      <c r="J783" t="s">
        <v>797</v>
      </c>
      <c r="K783" t="s">
        <v>797</v>
      </c>
      <c r="L783" t="s">
        <v>1892</v>
      </c>
      <c r="M783" t="s">
        <v>797</v>
      </c>
      <c r="N783" t="s">
        <v>812</v>
      </c>
      <c r="O783" t="s">
        <v>813</v>
      </c>
      <c r="P783" t="s">
        <v>797</v>
      </c>
      <c r="Q783" t="s">
        <v>797</v>
      </c>
      <c r="R783" t="s">
        <v>37</v>
      </c>
      <c r="S783" t="s">
        <v>814</v>
      </c>
      <c r="T783" t="s">
        <v>3933</v>
      </c>
      <c r="U783">
        <v>0</v>
      </c>
      <c r="V783" t="s">
        <v>3930</v>
      </c>
      <c r="W783" t="s">
        <v>3931</v>
      </c>
    </row>
    <row r="784" spans="1:23" customFormat="1" ht="16" x14ac:dyDescent="0.2">
      <c r="A784" t="s">
        <v>3926</v>
      </c>
      <c r="B784" t="s">
        <v>3927</v>
      </c>
      <c r="C784" t="s">
        <v>3928</v>
      </c>
      <c r="D784">
        <v>1379</v>
      </c>
      <c r="E784" t="s">
        <v>856</v>
      </c>
      <c r="F784" t="s">
        <v>799</v>
      </c>
      <c r="G784" t="s">
        <v>798</v>
      </c>
      <c r="H784" t="s">
        <v>798</v>
      </c>
      <c r="I784">
        <v>0</v>
      </c>
      <c r="J784" t="s">
        <v>797</v>
      </c>
      <c r="K784" t="s">
        <v>797</v>
      </c>
      <c r="L784" t="s">
        <v>37</v>
      </c>
      <c r="M784" t="s">
        <v>843</v>
      </c>
      <c r="N784" t="s">
        <v>797</v>
      </c>
      <c r="O784" t="s">
        <v>797</v>
      </c>
      <c r="P784" t="s">
        <v>1313</v>
      </c>
      <c r="Q784" t="s">
        <v>1314</v>
      </c>
      <c r="R784" t="s">
        <v>37</v>
      </c>
      <c r="S784" t="s">
        <v>814</v>
      </c>
      <c r="T784" t="s">
        <v>3934</v>
      </c>
      <c r="U784">
        <v>0</v>
      </c>
      <c r="V784" t="s">
        <v>3930</v>
      </c>
      <c r="W784" t="s">
        <v>3931</v>
      </c>
    </row>
    <row r="785" spans="1:23" customFormat="1" ht="16" x14ac:dyDescent="0.2">
      <c r="A785" t="s">
        <v>3926</v>
      </c>
      <c r="B785" t="s">
        <v>3927</v>
      </c>
      <c r="C785" t="s">
        <v>3928</v>
      </c>
      <c r="D785">
        <v>1379</v>
      </c>
      <c r="E785" t="s">
        <v>904</v>
      </c>
      <c r="F785" t="s">
        <v>799</v>
      </c>
      <c r="G785" t="s">
        <v>798</v>
      </c>
      <c r="H785" t="s">
        <v>798</v>
      </c>
      <c r="I785">
        <v>0</v>
      </c>
      <c r="J785" t="s">
        <v>797</v>
      </c>
      <c r="K785" t="s">
        <v>797</v>
      </c>
      <c r="L785" t="s">
        <v>1892</v>
      </c>
      <c r="M785" t="s">
        <v>797</v>
      </c>
      <c r="N785" t="s">
        <v>812</v>
      </c>
      <c r="O785" t="s">
        <v>813</v>
      </c>
      <c r="P785" t="s">
        <v>797</v>
      </c>
      <c r="Q785" t="s">
        <v>797</v>
      </c>
      <c r="R785" t="s">
        <v>37</v>
      </c>
      <c r="S785" t="s">
        <v>814</v>
      </c>
      <c r="T785" t="s">
        <v>3935</v>
      </c>
      <c r="U785">
        <v>0</v>
      </c>
      <c r="V785" t="s">
        <v>3930</v>
      </c>
      <c r="W785" t="s">
        <v>3931</v>
      </c>
    </row>
    <row r="786" spans="1:23" customFormat="1" ht="16" x14ac:dyDescent="0.2">
      <c r="A786" t="s">
        <v>3936</v>
      </c>
      <c r="B786" t="s">
        <v>37</v>
      </c>
      <c r="C786" t="s">
        <v>37</v>
      </c>
      <c r="D786">
        <v>1448</v>
      </c>
      <c r="E786" t="s">
        <v>856</v>
      </c>
      <c r="F786" t="s">
        <v>799</v>
      </c>
      <c r="G786" t="s">
        <v>798</v>
      </c>
      <c r="H786" t="s">
        <v>798</v>
      </c>
      <c r="I786">
        <v>0</v>
      </c>
      <c r="J786" t="s">
        <v>797</v>
      </c>
      <c r="K786" t="s">
        <v>797</v>
      </c>
      <c r="L786" t="s">
        <v>1892</v>
      </c>
      <c r="M786" t="s">
        <v>797</v>
      </c>
      <c r="N786" t="s">
        <v>3428</v>
      </c>
      <c r="O786" t="s">
        <v>37</v>
      </c>
      <c r="P786" t="s">
        <v>797</v>
      </c>
      <c r="Q786" t="s">
        <v>797</v>
      </c>
      <c r="R786" t="s">
        <v>37</v>
      </c>
      <c r="S786" t="s">
        <v>814</v>
      </c>
      <c r="T786" t="s">
        <v>3937</v>
      </c>
      <c r="U786">
        <v>0</v>
      </c>
      <c r="V786" t="s">
        <v>3938</v>
      </c>
      <c r="W786" t="s">
        <v>3939</v>
      </c>
    </row>
    <row r="787" spans="1:23" customFormat="1" ht="16" x14ac:dyDescent="0.2">
      <c r="A787" t="s">
        <v>3940</v>
      </c>
      <c r="B787" t="s">
        <v>37</v>
      </c>
      <c r="C787" t="s">
        <v>37</v>
      </c>
      <c r="D787">
        <v>2224</v>
      </c>
      <c r="E787" t="s">
        <v>144</v>
      </c>
      <c r="F787" t="s">
        <v>799</v>
      </c>
      <c r="G787" t="s">
        <v>798</v>
      </c>
      <c r="H787" t="s">
        <v>798</v>
      </c>
      <c r="I787">
        <v>0</v>
      </c>
      <c r="J787" t="s">
        <v>797</v>
      </c>
      <c r="K787" t="s">
        <v>797</v>
      </c>
      <c r="L787" t="s">
        <v>1892</v>
      </c>
      <c r="M787" t="s">
        <v>797</v>
      </c>
      <c r="N787" t="s">
        <v>812</v>
      </c>
      <c r="O787" t="s">
        <v>813</v>
      </c>
      <c r="P787" t="s">
        <v>797</v>
      </c>
      <c r="Q787" t="s">
        <v>797</v>
      </c>
      <c r="R787" t="s">
        <v>37</v>
      </c>
      <c r="S787" t="s">
        <v>814</v>
      </c>
      <c r="T787" t="s">
        <v>3941</v>
      </c>
      <c r="U787">
        <v>0</v>
      </c>
      <c r="V787" t="s">
        <v>3942</v>
      </c>
      <c r="W787" t="s">
        <v>3943</v>
      </c>
    </row>
    <row r="788" spans="1:23" customFormat="1" ht="16" x14ac:dyDescent="0.2">
      <c r="A788" t="s">
        <v>3940</v>
      </c>
      <c r="B788" t="s">
        <v>37</v>
      </c>
      <c r="C788" t="s">
        <v>37</v>
      </c>
      <c r="D788">
        <v>2224</v>
      </c>
      <c r="E788" t="s">
        <v>1041</v>
      </c>
      <c r="F788" t="s">
        <v>798</v>
      </c>
      <c r="G788" t="s">
        <v>799</v>
      </c>
      <c r="H788" t="s">
        <v>798</v>
      </c>
      <c r="I788">
        <v>0</v>
      </c>
      <c r="J788" t="s">
        <v>797</v>
      </c>
      <c r="K788" t="s">
        <v>797</v>
      </c>
      <c r="L788" t="s">
        <v>1892</v>
      </c>
      <c r="M788" t="s">
        <v>797</v>
      </c>
      <c r="N788" t="s">
        <v>812</v>
      </c>
      <c r="O788" t="s">
        <v>813</v>
      </c>
      <c r="P788" t="s">
        <v>797</v>
      </c>
      <c r="Q788" t="s">
        <v>797</v>
      </c>
      <c r="R788" t="s">
        <v>37</v>
      </c>
      <c r="S788" t="s">
        <v>814</v>
      </c>
      <c r="T788" t="s">
        <v>3944</v>
      </c>
      <c r="U788">
        <v>0</v>
      </c>
      <c r="V788" t="s">
        <v>3942</v>
      </c>
      <c r="W788" t="s">
        <v>3943</v>
      </c>
    </row>
    <row r="789" spans="1:23" customFormat="1" ht="16" x14ac:dyDescent="0.2">
      <c r="A789" t="s">
        <v>3940</v>
      </c>
      <c r="B789" t="s">
        <v>37</v>
      </c>
      <c r="C789" t="s">
        <v>37</v>
      </c>
      <c r="D789">
        <v>2224</v>
      </c>
      <c r="E789" t="s">
        <v>992</v>
      </c>
      <c r="F789" t="s">
        <v>799</v>
      </c>
      <c r="G789" t="s">
        <v>798</v>
      </c>
      <c r="H789" t="s">
        <v>798</v>
      </c>
      <c r="I789">
        <v>0</v>
      </c>
      <c r="J789" t="s">
        <v>797</v>
      </c>
      <c r="K789" t="s">
        <v>797</v>
      </c>
      <c r="L789" t="s">
        <v>1892</v>
      </c>
      <c r="M789" t="s">
        <v>797</v>
      </c>
      <c r="N789" t="s">
        <v>812</v>
      </c>
      <c r="O789" t="s">
        <v>813</v>
      </c>
      <c r="P789" t="s">
        <v>797</v>
      </c>
      <c r="Q789" t="s">
        <v>797</v>
      </c>
      <c r="R789" t="s">
        <v>37</v>
      </c>
      <c r="S789" t="s">
        <v>814</v>
      </c>
      <c r="T789" t="s">
        <v>3945</v>
      </c>
      <c r="U789">
        <v>0</v>
      </c>
      <c r="V789" t="s">
        <v>3942</v>
      </c>
      <c r="W789" t="s">
        <v>3943</v>
      </c>
    </row>
    <row r="790" spans="1:23" customFormat="1" ht="16" x14ac:dyDescent="0.2">
      <c r="A790" t="s">
        <v>3940</v>
      </c>
      <c r="B790" t="s">
        <v>37</v>
      </c>
      <c r="C790" t="s">
        <v>37</v>
      </c>
      <c r="D790">
        <v>2224</v>
      </c>
      <c r="E790" t="s">
        <v>856</v>
      </c>
      <c r="F790" t="s">
        <v>799</v>
      </c>
      <c r="G790" t="s">
        <v>798</v>
      </c>
      <c r="H790" t="s">
        <v>798</v>
      </c>
      <c r="I790">
        <v>0</v>
      </c>
      <c r="J790" t="s">
        <v>797</v>
      </c>
      <c r="K790" t="s">
        <v>797</v>
      </c>
      <c r="L790" t="s">
        <v>1892</v>
      </c>
      <c r="M790" t="s">
        <v>797</v>
      </c>
      <c r="N790" t="s">
        <v>812</v>
      </c>
      <c r="O790" t="s">
        <v>813</v>
      </c>
      <c r="P790" t="s">
        <v>797</v>
      </c>
      <c r="Q790" t="s">
        <v>797</v>
      </c>
      <c r="R790" t="s">
        <v>37</v>
      </c>
      <c r="S790" t="s">
        <v>814</v>
      </c>
      <c r="T790" t="s">
        <v>3946</v>
      </c>
      <c r="U790">
        <v>0</v>
      </c>
      <c r="V790" t="s">
        <v>3942</v>
      </c>
      <c r="W790" t="s">
        <v>3943</v>
      </c>
    </row>
    <row r="791" spans="1:23" customFormat="1" ht="16" x14ac:dyDescent="0.2">
      <c r="A791" t="s">
        <v>3947</v>
      </c>
      <c r="B791" t="s">
        <v>3948</v>
      </c>
      <c r="C791" t="s">
        <v>3949</v>
      </c>
      <c r="D791">
        <v>1380</v>
      </c>
      <c r="E791" t="s">
        <v>1092</v>
      </c>
      <c r="F791" t="s">
        <v>799</v>
      </c>
      <c r="G791" t="s">
        <v>798</v>
      </c>
      <c r="H791" t="s">
        <v>798</v>
      </c>
      <c r="I791">
        <v>0</v>
      </c>
      <c r="J791" t="s">
        <v>797</v>
      </c>
      <c r="K791" t="s">
        <v>797</v>
      </c>
      <c r="L791" t="s">
        <v>1892</v>
      </c>
      <c r="M791" t="s">
        <v>843</v>
      </c>
      <c r="N791" t="s">
        <v>797</v>
      </c>
      <c r="O791" t="s">
        <v>797</v>
      </c>
      <c r="P791" t="s">
        <v>871</v>
      </c>
      <c r="Q791" t="s">
        <v>872</v>
      </c>
      <c r="R791" t="s">
        <v>37</v>
      </c>
      <c r="S791" t="s">
        <v>814</v>
      </c>
      <c r="T791" t="s">
        <v>3950</v>
      </c>
      <c r="U791">
        <v>0</v>
      </c>
      <c r="V791" t="s">
        <v>3951</v>
      </c>
      <c r="W791" t="s">
        <v>3952</v>
      </c>
    </row>
    <row r="792" spans="1:23" customFormat="1" ht="16" x14ac:dyDescent="0.2">
      <c r="A792" t="s">
        <v>3947</v>
      </c>
      <c r="B792" t="s">
        <v>3948</v>
      </c>
      <c r="C792" t="s">
        <v>3949</v>
      </c>
      <c r="D792">
        <v>1380</v>
      </c>
      <c r="E792" t="s">
        <v>144</v>
      </c>
      <c r="F792" t="s">
        <v>799</v>
      </c>
      <c r="G792" t="s">
        <v>798</v>
      </c>
      <c r="H792" t="s">
        <v>798</v>
      </c>
      <c r="I792">
        <v>0</v>
      </c>
      <c r="J792" t="s">
        <v>797</v>
      </c>
      <c r="K792" t="s">
        <v>797</v>
      </c>
      <c r="L792" t="s">
        <v>1892</v>
      </c>
      <c r="M792" t="s">
        <v>797</v>
      </c>
      <c r="N792" t="s">
        <v>812</v>
      </c>
      <c r="O792" t="s">
        <v>813</v>
      </c>
      <c r="P792" t="s">
        <v>797</v>
      </c>
      <c r="Q792" t="s">
        <v>797</v>
      </c>
      <c r="R792" t="s">
        <v>37</v>
      </c>
      <c r="S792" t="s">
        <v>814</v>
      </c>
      <c r="T792" t="s">
        <v>3953</v>
      </c>
      <c r="U792">
        <v>0</v>
      </c>
      <c r="V792" t="s">
        <v>3951</v>
      </c>
      <c r="W792" t="s">
        <v>3952</v>
      </c>
    </row>
    <row r="793" spans="1:23" customFormat="1" ht="16" x14ac:dyDescent="0.2">
      <c r="A793" t="s">
        <v>3947</v>
      </c>
      <c r="B793" t="s">
        <v>3948</v>
      </c>
      <c r="C793" t="s">
        <v>3949</v>
      </c>
      <c r="D793">
        <v>1380</v>
      </c>
      <c r="E793" t="s">
        <v>985</v>
      </c>
      <c r="F793" t="s">
        <v>799</v>
      </c>
      <c r="G793" t="s">
        <v>798</v>
      </c>
      <c r="H793" t="s">
        <v>798</v>
      </c>
      <c r="I793">
        <v>0</v>
      </c>
      <c r="J793" t="s">
        <v>797</v>
      </c>
      <c r="K793" t="s">
        <v>797</v>
      </c>
      <c r="L793" t="s">
        <v>1892</v>
      </c>
      <c r="M793" t="s">
        <v>911</v>
      </c>
      <c r="N793" t="s">
        <v>797</v>
      </c>
      <c r="O793" t="s">
        <v>797</v>
      </c>
      <c r="P793" t="s">
        <v>1100</v>
      </c>
      <c r="Q793" t="s">
        <v>1101</v>
      </c>
      <c r="R793" t="s">
        <v>37</v>
      </c>
      <c r="S793" t="s">
        <v>814</v>
      </c>
      <c r="T793" t="s">
        <v>3954</v>
      </c>
      <c r="U793">
        <v>0</v>
      </c>
      <c r="V793" t="s">
        <v>3951</v>
      </c>
      <c r="W793" t="s">
        <v>3952</v>
      </c>
    </row>
    <row r="794" spans="1:23" customFormat="1" ht="16" x14ac:dyDescent="0.2">
      <c r="A794" t="s">
        <v>3947</v>
      </c>
      <c r="B794" t="s">
        <v>3948</v>
      </c>
      <c r="C794" t="s">
        <v>3949</v>
      </c>
      <c r="D794">
        <v>1380</v>
      </c>
      <c r="E794" t="s">
        <v>1041</v>
      </c>
      <c r="F794" t="s">
        <v>798</v>
      </c>
      <c r="G794" t="s">
        <v>799</v>
      </c>
      <c r="H794" t="s">
        <v>798</v>
      </c>
      <c r="I794">
        <v>0</v>
      </c>
      <c r="J794" t="s">
        <v>797</v>
      </c>
      <c r="K794" t="s">
        <v>797</v>
      </c>
      <c r="L794" t="s">
        <v>1892</v>
      </c>
      <c r="M794" t="s">
        <v>797</v>
      </c>
      <c r="N794" t="s">
        <v>812</v>
      </c>
      <c r="O794" t="s">
        <v>813</v>
      </c>
      <c r="P794" t="s">
        <v>1100</v>
      </c>
      <c r="Q794" t="s">
        <v>1101</v>
      </c>
      <c r="R794" t="s">
        <v>37</v>
      </c>
      <c r="S794" t="s">
        <v>814</v>
      </c>
      <c r="T794" t="s">
        <v>3955</v>
      </c>
      <c r="U794">
        <v>0</v>
      </c>
      <c r="V794" t="s">
        <v>3951</v>
      </c>
      <c r="W794" t="s">
        <v>3952</v>
      </c>
    </row>
    <row r="795" spans="1:23" customFormat="1" ht="16" x14ac:dyDescent="0.2">
      <c r="A795" t="s">
        <v>3947</v>
      </c>
      <c r="B795" t="s">
        <v>3948</v>
      </c>
      <c r="C795" t="s">
        <v>3949</v>
      </c>
      <c r="D795">
        <v>1380</v>
      </c>
      <c r="E795" t="s">
        <v>1436</v>
      </c>
      <c r="F795" t="s">
        <v>799</v>
      </c>
      <c r="G795" t="s">
        <v>798</v>
      </c>
      <c r="H795" t="s">
        <v>798</v>
      </c>
      <c r="I795">
        <v>0</v>
      </c>
      <c r="J795" t="s">
        <v>797</v>
      </c>
      <c r="K795" t="s">
        <v>797</v>
      </c>
      <c r="L795" t="s">
        <v>1892</v>
      </c>
      <c r="M795" t="s">
        <v>911</v>
      </c>
      <c r="N795" t="s">
        <v>797</v>
      </c>
      <c r="O795" t="s">
        <v>797</v>
      </c>
      <c r="P795" t="s">
        <v>1100</v>
      </c>
      <c r="Q795" t="s">
        <v>1101</v>
      </c>
      <c r="R795" t="s">
        <v>37</v>
      </c>
      <c r="S795" t="s">
        <v>814</v>
      </c>
      <c r="T795" t="s">
        <v>3956</v>
      </c>
      <c r="U795">
        <v>0</v>
      </c>
      <c r="V795" t="s">
        <v>3951</v>
      </c>
      <c r="W795" t="s">
        <v>3952</v>
      </c>
    </row>
    <row r="796" spans="1:23" customFormat="1" ht="16" x14ac:dyDescent="0.2">
      <c r="A796" t="s">
        <v>3947</v>
      </c>
      <c r="B796" t="s">
        <v>3948</v>
      </c>
      <c r="C796" t="s">
        <v>3949</v>
      </c>
      <c r="D796">
        <v>1380</v>
      </c>
      <c r="E796" t="s">
        <v>866</v>
      </c>
      <c r="F796" t="s">
        <v>799</v>
      </c>
      <c r="G796" t="s">
        <v>798</v>
      </c>
      <c r="H796" t="s">
        <v>798</v>
      </c>
      <c r="I796">
        <v>0</v>
      </c>
      <c r="J796" t="s">
        <v>797</v>
      </c>
      <c r="K796" t="s">
        <v>797</v>
      </c>
      <c r="L796" t="s">
        <v>1892</v>
      </c>
      <c r="M796" t="s">
        <v>797</v>
      </c>
      <c r="N796" t="s">
        <v>812</v>
      </c>
      <c r="O796" t="s">
        <v>813</v>
      </c>
      <c r="P796" t="s">
        <v>797</v>
      </c>
      <c r="Q796" t="s">
        <v>797</v>
      </c>
      <c r="R796" t="s">
        <v>37</v>
      </c>
      <c r="S796" t="s">
        <v>814</v>
      </c>
      <c r="T796" t="s">
        <v>3957</v>
      </c>
      <c r="U796">
        <v>0</v>
      </c>
      <c r="V796" t="s">
        <v>3951</v>
      </c>
      <c r="W796" t="s">
        <v>3952</v>
      </c>
    </row>
    <row r="797" spans="1:23" customFormat="1" ht="16" x14ac:dyDescent="0.2">
      <c r="A797" t="s">
        <v>3947</v>
      </c>
      <c r="B797" t="s">
        <v>3948</v>
      </c>
      <c r="C797" t="s">
        <v>3949</v>
      </c>
      <c r="D797">
        <v>1380</v>
      </c>
      <c r="E797" t="s">
        <v>992</v>
      </c>
      <c r="F797" t="s">
        <v>799</v>
      </c>
      <c r="G797" t="s">
        <v>798</v>
      </c>
      <c r="H797" t="s">
        <v>798</v>
      </c>
      <c r="I797">
        <v>0</v>
      </c>
      <c r="J797" t="s">
        <v>797</v>
      </c>
      <c r="K797" t="s">
        <v>797</v>
      </c>
      <c r="L797" t="s">
        <v>1892</v>
      </c>
      <c r="M797" t="s">
        <v>797</v>
      </c>
      <c r="N797" t="s">
        <v>812</v>
      </c>
      <c r="O797" t="s">
        <v>813</v>
      </c>
      <c r="P797" t="s">
        <v>797</v>
      </c>
      <c r="Q797" t="s">
        <v>797</v>
      </c>
      <c r="R797" t="s">
        <v>37</v>
      </c>
      <c r="S797" t="s">
        <v>814</v>
      </c>
      <c r="T797" t="s">
        <v>3958</v>
      </c>
      <c r="U797">
        <v>0</v>
      </c>
      <c r="V797" t="s">
        <v>3951</v>
      </c>
      <c r="W797" t="s">
        <v>3952</v>
      </c>
    </row>
    <row r="798" spans="1:23" customFormat="1" ht="16" x14ac:dyDescent="0.2">
      <c r="A798" t="s">
        <v>3947</v>
      </c>
      <c r="B798" t="s">
        <v>3948</v>
      </c>
      <c r="C798" t="s">
        <v>3949</v>
      </c>
      <c r="D798">
        <v>1380</v>
      </c>
      <c r="E798" t="s">
        <v>856</v>
      </c>
      <c r="F798" t="s">
        <v>799</v>
      </c>
      <c r="G798" t="s">
        <v>798</v>
      </c>
      <c r="H798" t="s">
        <v>798</v>
      </c>
      <c r="I798">
        <v>0</v>
      </c>
      <c r="J798" t="s">
        <v>797</v>
      </c>
      <c r="K798" t="s">
        <v>797</v>
      </c>
      <c r="L798" t="s">
        <v>1892</v>
      </c>
      <c r="M798" t="s">
        <v>797</v>
      </c>
      <c r="N798" t="s">
        <v>812</v>
      </c>
      <c r="O798" t="s">
        <v>813</v>
      </c>
      <c r="P798" t="s">
        <v>797</v>
      </c>
      <c r="Q798" t="s">
        <v>797</v>
      </c>
      <c r="R798" t="s">
        <v>37</v>
      </c>
      <c r="S798" t="s">
        <v>814</v>
      </c>
      <c r="T798" t="s">
        <v>3959</v>
      </c>
      <c r="U798">
        <v>0</v>
      </c>
      <c r="V798" t="s">
        <v>3951</v>
      </c>
      <c r="W798" t="s">
        <v>3952</v>
      </c>
    </row>
    <row r="799" spans="1:23" customFormat="1" ht="16" x14ac:dyDescent="0.2">
      <c r="A799" t="s">
        <v>3947</v>
      </c>
      <c r="B799" t="s">
        <v>3948</v>
      </c>
      <c r="C799" t="s">
        <v>3949</v>
      </c>
      <c r="D799">
        <v>1380</v>
      </c>
      <c r="E799" t="s">
        <v>955</v>
      </c>
      <c r="F799" t="s">
        <v>799</v>
      </c>
      <c r="G799" t="s">
        <v>798</v>
      </c>
      <c r="H799" t="s">
        <v>798</v>
      </c>
      <c r="I799">
        <v>0</v>
      </c>
      <c r="J799" t="s">
        <v>797</v>
      </c>
      <c r="K799" t="s">
        <v>797</v>
      </c>
      <c r="L799" t="s">
        <v>37</v>
      </c>
      <c r="M799" t="s">
        <v>843</v>
      </c>
      <c r="N799" t="s">
        <v>797</v>
      </c>
      <c r="O799" t="s">
        <v>797</v>
      </c>
      <c r="P799" t="s">
        <v>1313</v>
      </c>
      <c r="Q799" t="s">
        <v>1314</v>
      </c>
      <c r="R799" t="s">
        <v>37</v>
      </c>
      <c r="S799" t="s">
        <v>814</v>
      </c>
      <c r="T799" t="s">
        <v>3960</v>
      </c>
      <c r="U799">
        <v>0</v>
      </c>
      <c r="V799" t="s">
        <v>3951</v>
      </c>
      <c r="W799" t="s">
        <v>3952</v>
      </c>
    </row>
    <row r="800" spans="1:23" customFormat="1" ht="16" x14ac:dyDescent="0.2">
      <c r="A800" t="s">
        <v>3947</v>
      </c>
      <c r="B800" t="s">
        <v>3948</v>
      </c>
      <c r="C800" t="s">
        <v>3949</v>
      </c>
      <c r="D800">
        <v>1380</v>
      </c>
      <c r="E800" t="s">
        <v>904</v>
      </c>
      <c r="F800" t="s">
        <v>799</v>
      </c>
      <c r="G800" t="s">
        <v>798</v>
      </c>
      <c r="H800" t="s">
        <v>798</v>
      </c>
      <c r="I800">
        <v>0</v>
      </c>
      <c r="J800" t="s">
        <v>797</v>
      </c>
      <c r="K800" t="s">
        <v>797</v>
      </c>
      <c r="L800" t="s">
        <v>37</v>
      </c>
      <c r="M800" t="s">
        <v>843</v>
      </c>
      <c r="N800" t="s">
        <v>797</v>
      </c>
      <c r="O800" t="s">
        <v>797</v>
      </c>
      <c r="P800" t="s">
        <v>1313</v>
      </c>
      <c r="Q800" t="s">
        <v>1314</v>
      </c>
      <c r="R800" t="s">
        <v>37</v>
      </c>
      <c r="S800" t="s">
        <v>814</v>
      </c>
      <c r="T800" t="s">
        <v>3961</v>
      </c>
      <c r="U800">
        <v>0</v>
      </c>
      <c r="V800" t="s">
        <v>3951</v>
      </c>
      <c r="W800" t="s">
        <v>3952</v>
      </c>
    </row>
    <row r="801" spans="1:23" customFormat="1" ht="16" x14ac:dyDescent="0.2">
      <c r="A801" t="s">
        <v>3947</v>
      </c>
      <c r="B801" t="s">
        <v>3948</v>
      </c>
      <c r="C801" t="s">
        <v>3949</v>
      </c>
      <c r="D801">
        <v>1380</v>
      </c>
      <c r="E801" t="s">
        <v>870</v>
      </c>
      <c r="F801" t="s">
        <v>799</v>
      </c>
      <c r="G801" t="s">
        <v>798</v>
      </c>
      <c r="H801" t="s">
        <v>798</v>
      </c>
      <c r="I801">
        <v>0</v>
      </c>
      <c r="J801" t="s">
        <v>797</v>
      </c>
      <c r="K801" t="s">
        <v>797</v>
      </c>
      <c r="L801" t="s">
        <v>1892</v>
      </c>
      <c r="M801" t="s">
        <v>911</v>
      </c>
      <c r="N801" t="s">
        <v>797</v>
      </c>
      <c r="O801" t="s">
        <v>797</v>
      </c>
      <c r="P801" t="s">
        <v>1100</v>
      </c>
      <c r="Q801" t="s">
        <v>1101</v>
      </c>
      <c r="R801" t="s">
        <v>37</v>
      </c>
      <c r="S801" t="s">
        <v>814</v>
      </c>
      <c r="T801" t="s">
        <v>3962</v>
      </c>
      <c r="U801">
        <v>0</v>
      </c>
      <c r="V801" t="s">
        <v>3951</v>
      </c>
      <c r="W801" t="s">
        <v>3952</v>
      </c>
    </row>
    <row r="802" spans="1:23" customFormat="1" ht="16" x14ac:dyDescent="0.2">
      <c r="A802" t="s">
        <v>3963</v>
      </c>
      <c r="B802" t="s">
        <v>3964</v>
      </c>
      <c r="C802" t="s">
        <v>3965</v>
      </c>
      <c r="D802">
        <v>1446</v>
      </c>
      <c r="E802" t="s">
        <v>144</v>
      </c>
      <c r="F802" t="s">
        <v>799</v>
      </c>
      <c r="G802" t="s">
        <v>798</v>
      </c>
      <c r="H802" t="s">
        <v>798</v>
      </c>
      <c r="I802">
        <v>0</v>
      </c>
      <c r="J802" t="s">
        <v>797</v>
      </c>
      <c r="K802" t="s">
        <v>797</v>
      </c>
      <c r="L802" t="s">
        <v>1892</v>
      </c>
      <c r="M802" t="s">
        <v>911</v>
      </c>
      <c r="N802" t="s">
        <v>797</v>
      </c>
      <c r="O802" t="s">
        <v>797</v>
      </c>
      <c r="P802" t="s">
        <v>3966</v>
      </c>
      <c r="Q802" t="s">
        <v>3967</v>
      </c>
      <c r="R802" t="s">
        <v>37</v>
      </c>
      <c r="S802" t="s">
        <v>44</v>
      </c>
      <c r="T802" t="s">
        <v>3968</v>
      </c>
      <c r="U802">
        <v>0</v>
      </c>
      <c r="V802" t="s">
        <v>3969</v>
      </c>
      <c r="W802" t="s">
        <v>3970</v>
      </c>
    </row>
    <row r="803" spans="1:23" customFormat="1" ht="16" x14ac:dyDescent="0.2">
      <c r="A803" t="s">
        <v>3963</v>
      </c>
      <c r="B803" t="s">
        <v>3964</v>
      </c>
      <c r="C803" t="s">
        <v>3965</v>
      </c>
      <c r="D803">
        <v>1446</v>
      </c>
      <c r="E803" t="s">
        <v>1041</v>
      </c>
      <c r="F803" t="s">
        <v>799</v>
      </c>
      <c r="G803" t="s">
        <v>798</v>
      </c>
      <c r="H803" t="s">
        <v>798</v>
      </c>
      <c r="I803">
        <v>0</v>
      </c>
      <c r="J803" t="s">
        <v>797</v>
      </c>
      <c r="K803" t="s">
        <v>797</v>
      </c>
      <c r="L803" t="s">
        <v>1892</v>
      </c>
      <c r="M803" t="s">
        <v>911</v>
      </c>
      <c r="N803" t="s">
        <v>797</v>
      </c>
      <c r="O803" t="s">
        <v>797</v>
      </c>
      <c r="P803" t="s">
        <v>3971</v>
      </c>
      <c r="Q803" t="s">
        <v>3972</v>
      </c>
      <c r="R803" t="s">
        <v>37</v>
      </c>
      <c r="S803" t="s">
        <v>814</v>
      </c>
      <c r="T803" t="s">
        <v>3973</v>
      </c>
      <c r="U803">
        <v>0</v>
      </c>
      <c r="V803" t="s">
        <v>3969</v>
      </c>
      <c r="W803" t="s">
        <v>3970</v>
      </c>
    </row>
    <row r="804" spans="1:23" customFormat="1" ht="16" x14ac:dyDescent="0.2">
      <c r="A804" t="s">
        <v>3963</v>
      </c>
      <c r="B804" t="s">
        <v>3964</v>
      </c>
      <c r="C804" t="s">
        <v>3965</v>
      </c>
      <c r="D804">
        <v>1446</v>
      </c>
      <c r="E804" t="s">
        <v>1436</v>
      </c>
      <c r="F804" t="s">
        <v>799</v>
      </c>
      <c r="G804" t="s">
        <v>798</v>
      </c>
      <c r="H804" t="s">
        <v>798</v>
      </c>
      <c r="I804">
        <v>0</v>
      </c>
      <c r="J804" t="s">
        <v>797</v>
      </c>
      <c r="K804" t="s">
        <v>797</v>
      </c>
      <c r="L804" t="s">
        <v>1892</v>
      </c>
      <c r="M804" t="s">
        <v>843</v>
      </c>
      <c r="N804" t="s">
        <v>797</v>
      </c>
      <c r="O804" t="s">
        <v>797</v>
      </c>
      <c r="P804" t="s">
        <v>1313</v>
      </c>
      <c r="Q804" t="s">
        <v>1314</v>
      </c>
      <c r="R804" t="s">
        <v>37</v>
      </c>
      <c r="S804" t="s">
        <v>814</v>
      </c>
      <c r="T804" t="s">
        <v>3974</v>
      </c>
      <c r="U804">
        <v>0</v>
      </c>
      <c r="V804" t="s">
        <v>3969</v>
      </c>
      <c r="W804" t="s">
        <v>3970</v>
      </c>
    </row>
    <row r="805" spans="1:23" customFormat="1" ht="16" x14ac:dyDescent="0.2">
      <c r="A805" t="s">
        <v>3963</v>
      </c>
      <c r="B805" t="s">
        <v>3964</v>
      </c>
      <c r="C805" t="s">
        <v>3965</v>
      </c>
      <c r="D805">
        <v>1446</v>
      </c>
      <c r="E805" t="s">
        <v>992</v>
      </c>
      <c r="F805" t="s">
        <v>799</v>
      </c>
      <c r="G805" t="s">
        <v>798</v>
      </c>
      <c r="H805" t="s">
        <v>798</v>
      </c>
      <c r="I805">
        <v>0</v>
      </c>
      <c r="J805" t="s">
        <v>797</v>
      </c>
      <c r="K805" t="s">
        <v>797</v>
      </c>
      <c r="L805" t="s">
        <v>1892</v>
      </c>
      <c r="M805" t="s">
        <v>911</v>
      </c>
      <c r="N805" t="s">
        <v>797</v>
      </c>
      <c r="O805" t="s">
        <v>797</v>
      </c>
      <c r="P805" t="s">
        <v>3966</v>
      </c>
      <c r="Q805" t="s">
        <v>3967</v>
      </c>
      <c r="R805" t="s">
        <v>37</v>
      </c>
      <c r="S805" t="s">
        <v>44</v>
      </c>
      <c r="T805" t="s">
        <v>3975</v>
      </c>
      <c r="U805">
        <v>0</v>
      </c>
      <c r="V805" t="s">
        <v>3969</v>
      </c>
      <c r="W805" t="s">
        <v>3970</v>
      </c>
    </row>
    <row r="806" spans="1:23" customFormat="1" ht="16" x14ac:dyDescent="0.2">
      <c r="A806" t="s">
        <v>3963</v>
      </c>
      <c r="B806" t="s">
        <v>3964</v>
      </c>
      <c r="C806" t="s">
        <v>3965</v>
      </c>
      <c r="D806">
        <v>1446</v>
      </c>
      <c r="E806" t="s">
        <v>856</v>
      </c>
      <c r="F806" t="s">
        <v>799</v>
      </c>
      <c r="G806" t="s">
        <v>798</v>
      </c>
      <c r="H806" t="s">
        <v>798</v>
      </c>
      <c r="I806">
        <v>0</v>
      </c>
      <c r="J806" t="s">
        <v>797</v>
      </c>
      <c r="K806" t="s">
        <v>797</v>
      </c>
      <c r="L806" t="s">
        <v>1892</v>
      </c>
      <c r="M806" t="s">
        <v>797</v>
      </c>
      <c r="N806" t="s">
        <v>812</v>
      </c>
      <c r="O806" t="s">
        <v>965</v>
      </c>
      <c r="P806" t="s">
        <v>797</v>
      </c>
      <c r="Q806" t="s">
        <v>797</v>
      </c>
      <c r="R806" t="s">
        <v>37</v>
      </c>
      <c r="S806" t="s">
        <v>814</v>
      </c>
      <c r="T806" t="s">
        <v>3976</v>
      </c>
      <c r="U806">
        <v>0</v>
      </c>
      <c r="V806" t="s">
        <v>3969</v>
      </c>
      <c r="W806" t="s">
        <v>3970</v>
      </c>
    </row>
    <row r="807" spans="1:23" customFormat="1" ht="16" x14ac:dyDescent="0.2">
      <c r="A807" t="s">
        <v>3977</v>
      </c>
      <c r="B807" t="s">
        <v>3978</v>
      </c>
      <c r="C807" t="s">
        <v>741</v>
      </c>
      <c r="D807">
        <v>1381</v>
      </c>
      <c r="E807" t="s">
        <v>1092</v>
      </c>
      <c r="F807" t="s">
        <v>799</v>
      </c>
      <c r="G807" t="s">
        <v>798</v>
      </c>
      <c r="H807" t="s">
        <v>798</v>
      </c>
      <c r="I807">
        <v>0</v>
      </c>
      <c r="J807" t="s">
        <v>797</v>
      </c>
      <c r="K807" t="s">
        <v>797</v>
      </c>
      <c r="L807" t="s">
        <v>1892</v>
      </c>
      <c r="M807" t="s">
        <v>797</v>
      </c>
      <c r="N807" t="s">
        <v>812</v>
      </c>
      <c r="O807" t="s">
        <v>813</v>
      </c>
      <c r="P807" t="s">
        <v>797</v>
      </c>
      <c r="Q807" t="s">
        <v>797</v>
      </c>
      <c r="R807" t="s">
        <v>37</v>
      </c>
      <c r="S807" t="s">
        <v>814</v>
      </c>
      <c r="T807" t="s">
        <v>3979</v>
      </c>
      <c r="U807">
        <v>0</v>
      </c>
      <c r="V807" t="s">
        <v>3980</v>
      </c>
      <c r="W807" t="s">
        <v>3981</v>
      </c>
    </row>
    <row r="808" spans="1:23" customFormat="1" ht="16" x14ac:dyDescent="0.2">
      <c r="A808" t="s">
        <v>3977</v>
      </c>
      <c r="B808" t="s">
        <v>3978</v>
      </c>
      <c r="C808" t="s">
        <v>741</v>
      </c>
      <c r="D808">
        <v>1381</v>
      </c>
      <c r="E808" t="s">
        <v>144</v>
      </c>
      <c r="F808" t="s">
        <v>798</v>
      </c>
      <c r="G808" t="s">
        <v>799</v>
      </c>
      <c r="H808" t="s">
        <v>798</v>
      </c>
      <c r="I808">
        <v>0</v>
      </c>
      <c r="J808" t="s">
        <v>797</v>
      </c>
      <c r="K808" t="s">
        <v>797</v>
      </c>
      <c r="L808" t="s">
        <v>1892</v>
      </c>
      <c r="M808" t="s">
        <v>797</v>
      </c>
      <c r="N808" t="s">
        <v>812</v>
      </c>
      <c r="O808" t="s">
        <v>813</v>
      </c>
      <c r="P808" t="s">
        <v>797</v>
      </c>
      <c r="Q808" t="s">
        <v>797</v>
      </c>
      <c r="R808" t="s">
        <v>37</v>
      </c>
      <c r="S808" t="s">
        <v>814</v>
      </c>
      <c r="T808" t="s">
        <v>3982</v>
      </c>
      <c r="U808">
        <v>0</v>
      </c>
      <c r="V808" t="s">
        <v>3980</v>
      </c>
      <c r="W808" t="s">
        <v>3981</v>
      </c>
    </row>
    <row r="809" spans="1:23" customFormat="1" ht="16" x14ac:dyDescent="0.2">
      <c r="A809" t="s">
        <v>3977</v>
      </c>
      <c r="B809" t="s">
        <v>3978</v>
      </c>
      <c r="C809" t="s">
        <v>741</v>
      </c>
      <c r="D809">
        <v>1381</v>
      </c>
      <c r="E809" t="s">
        <v>985</v>
      </c>
      <c r="F809" t="s">
        <v>798</v>
      </c>
      <c r="G809" t="s">
        <v>799</v>
      </c>
      <c r="H809" t="s">
        <v>798</v>
      </c>
      <c r="I809">
        <v>0</v>
      </c>
      <c r="J809" t="s">
        <v>797</v>
      </c>
      <c r="K809" t="s">
        <v>797</v>
      </c>
      <c r="L809" t="s">
        <v>1892</v>
      </c>
      <c r="M809" t="s">
        <v>797</v>
      </c>
      <c r="N809" t="s">
        <v>812</v>
      </c>
      <c r="O809" t="s">
        <v>813</v>
      </c>
      <c r="P809" t="s">
        <v>797</v>
      </c>
      <c r="Q809" t="s">
        <v>797</v>
      </c>
      <c r="R809" t="s">
        <v>37</v>
      </c>
      <c r="S809" t="s">
        <v>814</v>
      </c>
      <c r="T809" t="s">
        <v>3983</v>
      </c>
      <c r="U809">
        <v>0</v>
      </c>
      <c r="V809" t="s">
        <v>3980</v>
      </c>
      <c r="W809" t="s">
        <v>3981</v>
      </c>
    </row>
    <row r="810" spans="1:23" customFormat="1" ht="16" x14ac:dyDescent="0.2">
      <c r="A810" t="s">
        <v>3977</v>
      </c>
      <c r="B810" t="s">
        <v>3978</v>
      </c>
      <c r="C810" t="s">
        <v>741</v>
      </c>
      <c r="D810">
        <v>1381</v>
      </c>
      <c r="E810" t="s">
        <v>1041</v>
      </c>
      <c r="F810" t="s">
        <v>798</v>
      </c>
      <c r="G810" t="s">
        <v>799</v>
      </c>
      <c r="H810" t="s">
        <v>798</v>
      </c>
      <c r="I810">
        <v>0</v>
      </c>
      <c r="J810" t="s">
        <v>797</v>
      </c>
      <c r="K810" t="s">
        <v>797</v>
      </c>
      <c r="L810" t="s">
        <v>1892</v>
      </c>
      <c r="M810" t="s">
        <v>797</v>
      </c>
      <c r="N810" t="s">
        <v>812</v>
      </c>
      <c r="O810" t="s">
        <v>813</v>
      </c>
      <c r="P810" t="s">
        <v>797</v>
      </c>
      <c r="Q810" t="s">
        <v>797</v>
      </c>
      <c r="R810" t="s">
        <v>37</v>
      </c>
      <c r="S810" t="s">
        <v>814</v>
      </c>
      <c r="T810" t="s">
        <v>3984</v>
      </c>
      <c r="U810">
        <v>0</v>
      </c>
      <c r="V810" t="s">
        <v>3980</v>
      </c>
      <c r="W810" t="s">
        <v>3981</v>
      </c>
    </row>
    <row r="811" spans="1:23" customFormat="1" ht="16" x14ac:dyDescent="0.2">
      <c r="A811" t="s">
        <v>3977</v>
      </c>
      <c r="B811" t="s">
        <v>3978</v>
      </c>
      <c r="C811" t="s">
        <v>741</v>
      </c>
      <c r="D811">
        <v>1381</v>
      </c>
      <c r="E811" t="s">
        <v>1436</v>
      </c>
      <c r="F811" t="s">
        <v>798</v>
      </c>
      <c r="G811" t="s">
        <v>799</v>
      </c>
      <c r="H811" t="s">
        <v>798</v>
      </c>
      <c r="I811">
        <v>0</v>
      </c>
      <c r="J811" t="s">
        <v>797</v>
      </c>
      <c r="K811" t="s">
        <v>797</v>
      </c>
      <c r="L811" t="s">
        <v>1892</v>
      </c>
      <c r="M811" t="s">
        <v>797</v>
      </c>
      <c r="N811" t="s">
        <v>812</v>
      </c>
      <c r="O811" t="s">
        <v>813</v>
      </c>
      <c r="P811" t="s">
        <v>797</v>
      </c>
      <c r="Q811" t="s">
        <v>797</v>
      </c>
      <c r="R811" t="s">
        <v>37</v>
      </c>
      <c r="S811" t="s">
        <v>814</v>
      </c>
      <c r="T811" t="s">
        <v>3985</v>
      </c>
      <c r="U811">
        <v>0</v>
      </c>
      <c r="V811" t="s">
        <v>3980</v>
      </c>
      <c r="W811" t="s">
        <v>3981</v>
      </c>
    </row>
    <row r="812" spans="1:23" customFormat="1" ht="16" x14ac:dyDescent="0.2">
      <c r="A812" t="s">
        <v>3977</v>
      </c>
      <c r="B812" t="s">
        <v>3978</v>
      </c>
      <c r="C812" t="s">
        <v>741</v>
      </c>
      <c r="D812">
        <v>1381</v>
      </c>
      <c r="E812" t="s">
        <v>866</v>
      </c>
      <c r="F812" t="s">
        <v>798</v>
      </c>
      <c r="G812" t="s">
        <v>799</v>
      </c>
      <c r="H812" t="s">
        <v>798</v>
      </c>
      <c r="I812">
        <v>0</v>
      </c>
      <c r="J812" t="s">
        <v>797</v>
      </c>
      <c r="K812" t="s">
        <v>797</v>
      </c>
      <c r="L812" t="s">
        <v>1892</v>
      </c>
      <c r="M812" t="s">
        <v>843</v>
      </c>
      <c r="N812" t="s">
        <v>797</v>
      </c>
      <c r="O812" t="s">
        <v>797</v>
      </c>
      <c r="P812" t="s">
        <v>797</v>
      </c>
      <c r="Q812" t="s">
        <v>797</v>
      </c>
      <c r="R812" t="s">
        <v>37</v>
      </c>
      <c r="S812" t="s">
        <v>814</v>
      </c>
      <c r="T812" t="s">
        <v>3986</v>
      </c>
      <c r="U812">
        <v>0</v>
      </c>
      <c r="V812" t="s">
        <v>3980</v>
      </c>
      <c r="W812" t="s">
        <v>3981</v>
      </c>
    </row>
    <row r="813" spans="1:23" customFormat="1" ht="16" x14ac:dyDescent="0.2">
      <c r="A813" t="s">
        <v>3977</v>
      </c>
      <c r="B813" t="s">
        <v>3978</v>
      </c>
      <c r="C813" t="s">
        <v>741</v>
      </c>
      <c r="D813">
        <v>1381</v>
      </c>
      <c r="E813" t="s">
        <v>992</v>
      </c>
      <c r="F813" t="s">
        <v>798</v>
      </c>
      <c r="G813" t="s">
        <v>799</v>
      </c>
      <c r="H813" t="s">
        <v>798</v>
      </c>
      <c r="I813">
        <v>0</v>
      </c>
      <c r="J813" t="s">
        <v>797</v>
      </c>
      <c r="K813" t="s">
        <v>797</v>
      </c>
      <c r="L813" t="s">
        <v>1892</v>
      </c>
      <c r="M813" t="s">
        <v>843</v>
      </c>
      <c r="N813" t="s">
        <v>797</v>
      </c>
      <c r="O813" t="s">
        <v>797</v>
      </c>
      <c r="P813" t="s">
        <v>3987</v>
      </c>
      <c r="Q813" t="s">
        <v>3988</v>
      </c>
      <c r="R813" t="s">
        <v>37</v>
      </c>
      <c r="S813" t="s">
        <v>814</v>
      </c>
      <c r="T813" t="s">
        <v>3989</v>
      </c>
      <c r="U813">
        <v>0</v>
      </c>
      <c r="V813" t="s">
        <v>3980</v>
      </c>
      <c r="W813" t="s">
        <v>3981</v>
      </c>
    </row>
    <row r="814" spans="1:23" customFormat="1" ht="16" x14ac:dyDescent="0.2">
      <c r="A814" t="s">
        <v>3977</v>
      </c>
      <c r="B814" t="s">
        <v>3978</v>
      </c>
      <c r="C814" t="s">
        <v>741</v>
      </c>
      <c r="D814">
        <v>1381</v>
      </c>
      <c r="E814" t="s">
        <v>856</v>
      </c>
      <c r="F814" t="s">
        <v>798</v>
      </c>
      <c r="G814" t="s">
        <v>799</v>
      </c>
      <c r="H814" t="s">
        <v>798</v>
      </c>
      <c r="I814">
        <v>0</v>
      </c>
      <c r="J814" t="s">
        <v>797</v>
      </c>
      <c r="K814" t="s">
        <v>797</v>
      </c>
      <c r="L814" t="s">
        <v>1892</v>
      </c>
      <c r="M814" t="s">
        <v>797</v>
      </c>
      <c r="N814" t="s">
        <v>812</v>
      </c>
      <c r="O814" t="s">
        <v>813</v>
      </c>
      <c r="P814" t="s">
        <v>797</v>
      </c>
      <c r="Q814" t="s">
        <v>797</v>
      </c>
      <c r="R814" t="s">
        <v>37</v>
      </c>
      <c r="S814" t="s">
        <v>814</v>
      </c>
      <c r="T814" t="s">
        <v>3990</v>
      </c>
      <c r="U814">
        <v>0</v>
      </c>
      <c r="V814" t="s">
        <v>3980</v>
      </c>
      <c r="W814" t="s">
        <v>3981</v>
      </c>
    </row>
    <row r="815" spans="1:23" customFormat="1" ht="16" x14ac:dyDescent="0.2">
      <c r="A815" t="s">
        <v>3977</v>
      </c>
      <c r="B815" t="s">
        <v>3978</v>
      </c>
      <c r="C815" t="s">
        <v>741</v>
      </c>
      <c r="D815">
        <v>1381</v>
      </c>
      <c r="E815" t="s">
        <v>904</v>
      </c>
      <c r="F815" t="s">
        <v>798</v>
      </c>
      <c r="G815" t="s">
        <v>799</v>
      </c>
      <c r="H815" t="s">
        <v>798</v>
      </c>
      <c r="I815">
        <v>0</v>
      </c>
      <c r="J815" t="s">
        <v>797</v>
      </c>
      <c r="K815" t="s">
        <v>797</v>
      </c>
      <c r="L815" t="s">
        <v>1892</v>
      </c>
      <c r="M815" t="s">
        <v>797</v>
      </c>
      <c r="N815" t="s">
        <v>812</v>
      </c>
      <c r="O815" t="s">
        <v>813</v>
      </c>
      <c r="P815" t="s">
        <v>797</v>
      </c>
      <c r="Q815" t="s">
        <v>797</v>
      </c>
      <c r="R815" t="s">
        <v>37</v>
      </c>
      <c r="S815" t="s">
        <v>814</v>
      </c>
      <c r="T815" t="s">
        <v>3991</v>
      </c>
      <c r="U815">
        <v>0</v>
      </c>
      <c r="V815" t="s">
        <v>3980</v>
      </c>
      <c r="W815" t="s">
        <v>3981</v>
      </c>
    </row>
    <row r="816" spans="1:23" customFormat="1" ht="16" x14ac:dyDescent="0.2">
      <c r="A816" t="s">
        <v>3992</v>
      </c>
      <c r="B816" t="s">
        <v>3993</v>
      </c>
      <c r="C816" t="s">
        <v>3994</v>
      </c>
      <c r="D816">
        <v>1441</v>
      </c>
      <c r="E816" t="s">
        <v>144</v>
      </c>
      <c r="F816" t="s">
        <v>799</v>
      </c>
      <c r="G816" t="s">
        <v>798</v>
      </c>
      <c r="H816" t="s">
        <v>798</v>
      </c>
      <c r="I816">
        <v>0</v>
      </c>
      <c r="J816" t="s">
        <v>797</v>
      </c>
      <c r="K816" t="s">
        <v>797</v>
      </c>
      <c r="L816" t="s">
        <v>1892</v>
      </c>
      <c r="M816" t="s">
        <v>797</v>
      </c>
      <c r="N816" t="s">
        <v>812</v>
      </c>
      <c r="O816" t="s">
        <v>813</v>
      </c>
      <c r="P816" t="s">
        <v>797</v>
      </c>
      <c r="Q816" t="s">
        <v>797</v>
      </c>
      <c r="R816" t="s">
        <v>37</v>
      </c>
      <c r="S816" t="s">
        <v>814</v>
      </c>
      <c r="T816" t="s">
        <v>3995</v>
      </c>
      <c r="U816">
        <v>0</v>
      </c>
      <c r="V816" t="s">
        <v>3996</v>
      </c>
      <c r="W816" t="s">
        <v>3997</v>
      </c>
    </row>
    <row r="817" spans="1:23" customFormat="1" ht="16" x14ac:dyDescent="0.2">
      <c r="A817" t="s">
        <v>3992</v>
      </c>
      <c r="B817" t="s">
        <v>3993</v>
      </c>
      <c r="C817" t="s">
        <v>3994</v>
      </c>
      <c r="D817">
        <v>1441</v>
      </c>
      <c r="E817" t="s">
        <v>1041</v>
      </c>
      <c r="F817" t="s">
        <v>798</v>
      </c>
      <c r="G817" t="s">
        <v>799</v>
      </c>
      <c r="H817" t="s">
        <v>798</v>
      </c>
      <c r="I817">
        <v>0</v>
      </c>
      <c r="J817" t="s">
        <v>797</v>
      </c>
      <c r="K817" t="s">
        <v>797</v>
      </c>
      <c r="L817" t="s">
        <v>1892</v>
      </c>
      <c r="M817" t="s">
        <v>797</v>
      </c>
      <c r="N817" t="s">
        <v>812</v>
      </c>
      <c r="O817" t="s">
        <v>813</v>
      </c>
      <c r="P817" t="s">
        <v>797</v>
      </c>
      <c r="Q817" t="s">
        <v>797</v>
      </c>
      <c r="R817" t="s">
        <v>37</v>
      </c>
      <c r="S817" t="s">
        <v>814</v>
      </c>
      <c r="T817" t="s">
        <v>3998</v>
      </c>
      <c r="U817">
        <v>0</v>
      </c>
      <c r="V817" t="s">
        <v>3996</v>
      </c>
      <c r="W817" t="s">
        <v>3997</v>
      </c>
    </row>
    <row r="818" spans="1:23" customFormat="1" ht="16" x14ac:dyDescent="0.2">
      <c r="A818" t="s">
        <v>3992</v>
      </c>
      <c r="B818" t="s">
        <v>3993</v>
      </c>
      <c r="C818" t="s">
        <v>3994</v>
      </c>
      <c r="D818">
        <v>1441</v>
      </c>
      <c r="E818" t="s">
        <v>992</v>
      </c>
      <c r="F818" t="s">
        <v>799</v>
      </c>
      <c r="G818" t="s">
        <v>798</v>
      </c>
      <c r="H818" t="s">
        <v>798</v>
      </c>
      <c r="I818">
        <v>0</v>
      </c>
      <c r="J818" t="s">
        <v>797</v>
      </c>
      <c r="K818" t="s">
        <v>797</v>
      </c>
      <c r="L818" t="s">
        <v>1892</v>
      </c>
      <c r="M818" t="s">
        <v>797</v>
      </c>
      <c r="N818" t="s">
        <v>812</v>
      </c>
      <c r="O818" t="s">
        <v>813</v>
      </c>
      <c r="P818" t="s">
        <v>797</v>
      </c>
      <c r="Q818" t="s">
        <v>797</v>
      </c>
      <c r="R818" t="s">
        <v>37</v>
      </c>
      <c r="S818" t="s">
        <v>814</v>
      </c>
      <c r="T818" t="s">
        <v>3999</v>
      </c>
      <c r="U818">
        <v>0</v>
      </c>
      <c r="V818" t="s">
        <v>3996</v>
      </c>
      <c r="W818" t="s">
        <v>3997</v>
      </c>
    </row>
    <row r="819" spans="1:23" customFormat="1" ht="16" x14ac:dyDescent="0.2">
      <c r="A819" t="s">
        <v>3992</v>
      </c>
      <c r="B819" t="s">
        <v>3993</v>
      </c>
      <c r="C819" t="s">
        <v>3994</v>
      </c>
      <c r="D819">
        <v>1441</v>
      </c>
      <c r="E819" t="s">
        <v>856</v>
      </c>
      <c r="F819" t="s">
        <v>799</v>
      </c>
      <c r="G819" t="s">
        <v>798</v>
      </c>
      <c r="H819" t="s">
        <v>798</v>
      </c>
      <c r="I819">
        <v>0</v>
      </c>
      <c r="J819" t="s">
        <v>797</v>
      </c>
      <c r="K819" t="s">
        <v>797</v>
      </c>
      <c r="L819" t="s">
        <v>1892</v>
      </c>
      <c r="M819" t="s">
        <v>797</v>
      </c>
      <c r="N819" t="s">
        <v>812</v>
      </c>
      <c r="O819" t="s">
        <v>813</v>
      </c>
      <c r="P819" t="s">
        <v>797</v>
      </c>
      <c r="Q819" t="s">
        <v>797</v>
      </c>
      <c r="R819" t="s">
        <v>37</v>
      </c>
      <c r="S819" t="s">
        <v>814</v>
      </c>
      <c r="T819" t="s">
        <v>4000</v>
      </c>
      <c r="U819">
        <v>0</v>
      </c>
      <c r="V819" t="s">
        <v>3996</v>
      </c>
      <c r="W819" t="s">
        <v>3997</v>
      </c>
    </row>
    <row r="820" spans="1:23" customFormat="1" ht="16" x14ac:dyDescent="0.2">
      <c r="A820" t="s">
        <v>4001</v>
      </c>
      <c r="B820" t="s">
        <v>37</v>
      </c>
      <c r="C820" t="s">
        <v>37</v>
      </c>
      <c r="D820">
        <v>2223</v>
      </c>
      <c r="E820" t="s">
        <v>144</v>
      </c>
      <c r="F820" t="s">
        <v>799</v>
      </c>
      <c r="G820" t="s">
        <v>798</v>
      </c>
      <c r="H820" t="s">
        <v>798</v>
      </c>
      <c r="I820">
        <v>0</v>
      </c>
      <c r="J820" t="s">
        <v>797</v>
      </c>
      <c r="K820" t="s">
        <v>797</v>
      </c>
      <c r="L820" t="s">
        <v>1892</v>
      </c>
      <c r="M820" t="s">
        <v>797</v>
      </c>
      <c r="N820" t="s">
        <v>812</v>
      </c>
      <c r="O820" t="s">
        <v>813</v>
      </c>
      <c r="P820" t="s">
        <v>797</v>
      </c>
      <c r="Q820" t="s">
        <v>797</v>
      </c>
      <c r="R820" t="s">
        <v>37</v>
      </c>
      <c r="S820" t="s">
        <v>814</v>
      </c>
      <c r="T820" t="s">
        <v>4002</v>
      </c>
      <c r="U820">
        <v>0</v>
      </c>
      <c r="V820" t="s">
        <v>4003</v>
      </c>
      <c r="W820" t="s">
        <v>4004</v>
      </c>
    </row>
    <row r="821" spans="1:23" customFormat="1" ht="16" x14ac:dyDescent="0.2">
      <c r="A821" t="s">
        <v>4001</v>
      </c>
      <c r="B821" t="s">
        <v>37</v>
      </c>
      <c r="C821" t="s">
        <v>37</v>
      </c>
      <c r="D821">
        <v>2223</v>
      </c>
      <c r="E821" t="s">
        <v>1041</v>
      </c>
      <c r="F821" t="s">
        <v>798</v>
      </c>
      <c r="G821" t="s">
        <v>799</v>
      </c>
      <c r="H821" t="s">
        <v>798</v>
      </c>
      <c r="I821">
        <v>0</v>
      </c>
      <c r="J821" t="s">
        <v>797</v>
      </c>
      <c r="K821" t="s">
        <v>797</v>
      </c>
      <c r="L821" t="s">
        <v>1892</v>
      </c>
      <c r="M821" t="s">
        <v>797</v>
      </c>
      <c r="N821" t="s">
        <v>812</v>
      </c>
      <c r="O821" t="s">
        <v>813</v>
      </c>
      <c r="P821" t="s">
        <v>797</v>
      </c>
      <c r="Q821" t="s">
        <v>797</v>
      </c>
      <c r="R821" t="s">
        <v>37</v>
      </c>
      <c r="S821" t="s">
        <v>814</v>
      </c>
      <c r="T821" t="s">
        <v>4005</v>
      </c>
      <c r="U821">
        <v>0</v>
      </c>
      <c r="V821" t="s">
        <v>4003</v>
      </c>
      <c r="W821" t="s">
        <v>4004</v>
      </c>
    </row>
    <row r="822" spans="1:23" customFormat="1" ht="16" x14ac:dyDescent="0.2">
      <c r="A822" t="s">
        <v>4001</v>
      </c>
      <c r="B822" t="s">
        <v>37</v>
      </c>
      <c r="C822" t="s">
        <v>37</v>
      </c>
      <c r="D822">
        <v>2223</v>
      </c>
      <c r="E822" t="s">
        <v>992</v>
      </c>
      <c r="F822" t="s">
        <v>799</v>
      </c>
      <c r="G822" t="s">
        <v>798</v>
      </c>
      <c r="H822" t="s">
        <v>798</v>
      </c>
      <c r="I822">
        <v>0</v>
      </c>
      <c r="J822" t="s">
        <v>797</v>
      </c>
      <c r="K822" t="s">
        <v>797</v>
      </c>
      <c r="L822" t="s">
        <v>1892</v>
      </c>
      <c r="M822" t="s">
        <v>797</v>
      </c>
      <c r="N822" t="s">
        <v>812</v>
      </c>
      <c r="O822" t="s">
        <v>813</v>
      </c>
      <c r="P822" t="s">
        <v>797</v>
      </c>
      <c r="Q822" t="s">
        <v>797</v>
      </c>
      <c r="R822" t="s">
        <v>37</v>
      </c>
      <c r="S822" t="s">
        <v>814</v>
      </c>
      <c r="T822" t="s">
        <v>4006</v>
      </c>
      <c r="U822">
        <v>0</v>
      </c>
      <c r="V822" t="s">
        <v>4003</v>
      </c>
      <c r="W822" t="s">
        <v>4004</v>
      </c>
    </row>
    <row r="823" spans="1:23" customFormat="1" ht="16" x14ac:dyDescent="0.2">
      <c r="A823" t="s">
        <v>4001</v>
      </c>
      <c r="B823" t="s">
        <v>37</v>
      </c>
      <c r="C823" t="s">
        <v>37</v>
      </c>
      <c r="D823">
        <v>2223</v>
      </c>
      <c r="E823" t="s">
        <v>856</v>
      </c>
      <c r="F823" t="s">
        <v>799</v>
      </c>
      <c r="G823" t="s">
        <v>798</v>
      </c>
      <c r="H823" t="s">
        <v>798</v>
      </c>
      <c r="I823">
        <v>0</v>
      </c>
      <c r="J823" t="s">
        <v>797</v>
      </c>
      <c r="K823" t="s">
        <v>797</v>
      </c>
      <c r="L823" t="s">
        <v>1892</v>
      </c>
      <c r="M823" t="s">
        <v>797</v>
      </c>
      <c r="N823" t="s">
        <v>812</v>
      </c>
      <c r="O823" t="s">
        <v>813</v>
      </c>
      <c r="P823" t="s">
        <v>797</v>
      </c>
      <c r="Q823" t="s">
        <v>797</v>
      </c>
      <c r="R823" t="s">
        <v>37</v>
      </c>
      <c r="S823" t="s">
        <v>814</v>
      </c>
      <c r="T823" t="s">
        <v>4007</v>
      </c>
      <c r="U823">
        <v>0</v>
      </c>
      <c r="V823" t="s">
        <v>4003</v>
      </c>
      <c r="W823" t="s">
        <v>4004</v>
      </c>
    </row>
    <row r="824" spans="1:23" customFormat="1" ht="16" x14ac:dyDescent="0.2">
      <c r="A824" t="s">
        <v>4008</v>
      </c>
      <c r="B824" t="s">
        <v>4009</v>
      </c>
      <c r="C824" t="s">
        <v>4010</v>
      </c>
      <c r="D824">
        <v>1382</v>
      </c>
      <c r="E824" t="s">
        <v>1092</v>
      </c>
      <c r="F824" t="s">
        <v>799</v>
      </c>
      <c r="G824" t="s">
        <v>798</v>
      </c>
      <c r="H824" t="s">
        <v>798</v>
      </c>
      <c r="I824">
        <v>0</v>
      </c>
      <c r="J824" t="s">
        <v>797</v>
      </c>
      <c r="K824" t="s">
        <v>797</v>
      </c>
      <c r="L824" t="s">
        <v>1892</v>
      </c>
      <c r="M824" t="s">
        <v>843</v>
      </c>
      <c r="N824" t="s">
        <v>797</v>
      </c>
      <c r="O824" t="s">
        <v>797</v>
      </c>
      <c r="P824" t="s">
        <v>898</v>
      </c>
      <c r="Q824" t="s">
        <v>899</v>
      </c>
      <c r="R824" t="s">
        <v>37</v>
      </c>
      <c r="S824" t="s">
        <v>814</v>
      </c>
      <c r="T824" t="s">
        <v>4011</v>
      </c>
      <c r="U824">
        <v>0</v>
      </c>
      <c r="V824" t="s">
        <v>4012</v>
      </c>
      <c r="W824" t="s">
        <v>4013</v>
      </c>
    </row>
    <row r="825" spans="1:23" customFormat="1" ht="16" x14ac:dyDescent="0.2">
      <c r="A825" t="s">
        <v>4008</v>
      </c>
      <c r="B825" t="s">
        <v>4009</v>
      </c>
      <c r="C825" t="s">
        <v>4010</v>
      </c>
      <c r="D825">
        <v>1382</v>
      </c>
      <c r="E825" t="s">
        <v>144</v>
      </c>
      <c r="F825" t="s">
        <v>799</v>
      </c>
      <c r="G825" t="s">
        <v>798</v>
      </c>
      <c r="H825" t="s">
        <v>798</v>
      </c>
      <c r="I825">
        <v>0</v>
      </c>
      <c r="J825" t="s">
        <v>797</v>
      </c>
      <c r="K825" t="s">
        <v>797</v>
      </c>
      <c r="L825" t="s">
        <v>1892</v>
      </c>
      <c r="M825" t="s">
        <v>911</v>
      </c>
      <c r="N825" t="s">
        <v>797</v>
      </c>
      <c r="O825" t="s">
        <v>797</v>
      </c>
      <c r="P825" t="s">
        <v>4014</v>
      </c>
      <c r="Q825" t="s">
        <v>4015</v>
      </c>
      <c r="R825" t="s">
        <v>37</v>
      </c>
      <c r="S825" t="s">
        <v>814</v>
      </c>
      <c r="T825" t="s">
        <v>4016</v>
      </c>
      <c r="U825">
        <v>0</v>
      </c>
      <c r="V825" t="s">
        <v>4012</v>
      </c>
      <c r="W825" t="s">
        <v>4013</v>
      </c>
    </row>
    <row r="826" spans="1:23" customFormat="1" ht="16" x14ac:dyDescent="0.2">
      <c r="A826" t="s">
        <v>4008</v>
      </c>
      <c r="B826" t="s">
        <v>4009</v>
      </c>
      <c r="C826" t="s">
        <v>4010</v>
      </c>
      <c r="D826">
        <v>1382</v>
      </c>
      <c r="E826" t="s">
        <v>1041</v>
      </c>
      <c r="F826" t="s">
        <v>799</v>
      </c>
      <c r="G826" t="s">
        <v>798</v>
      </c>
      <c r="H826" t="s">
        <v>798</v>
      </c>
      <c r="I826">
        <v>0</v>
      </c>
      <c r="J826" t="s">
        <v>797</v>
      </c>
      <c r="K826" t="s">
        <v>797</v>
      </c>
      <c r="L826" t="s">
        <v>1892</v>
      </c>
      <c r="M826" t="s">
        <v>911</v>
      </c>
      <c r="N826" t="s">
        <v>797</v>
      </c>
      <c r="O826" t="s">
        <v>797</v>
      </c>
      <c r="P826" t="s">
        <v>4017</v>
      </c>
      <c r="Q826" t="s">
        <v>4018</v>
      </c>
      <c r="R826" t="s">
        <v>37</v>
      </c>
      <c r="S826" t="s">
        <v>44</v>
      </c>
      <c r="T826" t="s">
        <v>4019</v>
      </c>
      <c r="U826">
        <v>0</v>
      </c>
      <c r="V826" t="s">
        <v>4012</v>
      </c>
      <c r="W826" t="s">
        <v>4013</v>
      </c>
    </row>
    <row r="827" spans="1:23" customFormat="1" ht="16" x14ac:dyDescent="0.2">
      <c r="A827" t="s">
        <v>4008</v>
      </c>
      <c r="B827" t="s">
        <v>4009</v>
      </c>
      <c r="C827" t="s">
        <v>4010</v>
      </c>
      <c r="D827">
        <v>1382</v>
      </c>
      <c r="E827" t="s">
        <v>992</v>
      </c>
      <c r="F827" t="s">
        <v>799</v>
      </c>
      <c r="G827" t="s">
        <v>798</v>
      </c>
      <c r="H827" t="s">
        <v>798</v>
      </c>
      <c r="I827">
        <v>0</v>
      </c>
      <c r="J827" t="s">
        <v>797</v>
      </c>
      <c r="K827" t="s">
        <v>797</v>
      </c>
      <c r="L827" t="s">
        <v>1892</v>
      </c>
      <c r="M827" t="s">
        <v>911</v>
      </c>
      <c r="N827" t="s">
        <v>797</v>
      </c>
      <c r="O827" t="s">
        <v>797</v>
      </c>
      <c r="P827" t="s">
        <v>4014</v>
      </c>
      <c r="Q827" t="s">
        <v>4015</v>
      </c>
      <c r="R827" t="s">
        <v>37</v>
      </c>
      <c r="S827" t="s">
        <v>44</v>
      </c>
      <c r="T827" t="s">
        <v>4020</v>
      </c>
      <c r="U827">
        <v>0</v>
      </c>
      <c r="V827" t="s">
        <v>4012</v>
      </c>
      <c r="W827" t="s">
        <v>4013</v>
      </c>
    </row>
    <row r="828" spans="1:23" customFormat="1" ht="16" x14ac:dyDescent="0.2">
      <c r="A828" t="s">
        <v>4008</v>
      </c>
      <c r="B828" t="s">
        <v>4009</v>
      </c>
      <c r="C828" t="s">
        <v>4010</v>
      </c>
      <c r="D828">
        <v>1382</v>
      </c>
      <c r="E828" t="s">
        <v>856</v>
      </c>
      <c r="F828" t="s">
        <v>799</v>
      </c>
      <c r="G828" t="s">
        <v>798</v>
      </c>
      <c r="H828" t="s">
        <v>798</v>
      </c>
      <c r="I828">
        <v>0</v>
      </c>
      <c r="J828" t="s">
        <v>797</v>
      </c>
      <c r="K828" t="s">
        <v>797</v>
      </c>
      <c r="L828" t="s">
        <v>1892</v>
      </c>
      <c r="M828" t="s">
        <v>797</v>
      </c>
      <c r="N828" t="s">
        <v>812</v>
      </c>
      <c r="O828" t="s">
        <v>965</v>
      </c>
      <c r="P828" t="s">
        <v>797</v>
      </c>
      <c r="Q828" t="s">
        <v>797</v>
      </c>
      <c r="R828" t="s">
        <v>37</v>
      </c>
      <c r="S828" t="s">
        <v>814</v>
      </c>
      <c r="T828" t="s">
        <v>4021</v>
      </c>
      <c r="U828">
        <v>0</v>
      </c>
      <c r="V828" t="s">
        <v>4012</v>
      </c>
      <c r="W828" t="s">
        <v>4013</v>
      </c>
    </row>
    <row r="829" spans="1:23" customFormat="1" ht="16" x14ac:dyDescent="0.2">
      <c r="A829" t="s">
        <v>4022</v>
      </c>
      <c r="B829" t="s">
        <v>4023</v>
      </c>
      <c r="C829" t="s">
        <v>4024</v>
      </c>
      <c r="D829">
        <v>1447</v>
      </c>
      <c r="E829" t="s">
        <v>144</v>
      </c>
      <c r="F829" t="s">
        <v>799</v>
      </c>
      <c r="G829" t="s">
        <v>798</v>
      </c>
      <c r="H829" t="s">
        <v>798</v>
      </c>
      <c r="I829">
        <v>0</v>
      </c>
      <c r="J829" t="s">
        <v>797</v>
      </c>
      <c r="K829" t="s">
        <v>797</v>
      </c>
      <c r="L829" t="s">
        <v>1892</v>
      </c>
      <c r="M829" t="s">
        <v>911</v>
      </c>
      <c r="N829" t="s">
        <v>797</v>
      </c>
      <c r="O829" t="s">
        <v>797</v>
      </c>
      <c r="P829" t="s">
        <v>4025</v>
      </c>
      <c r="Q829" t="s">
        <v>4026</v>
      </c>
      <c r="R829" t="s">
        <v>37</v>
      </c>
      <c r="S829" t="s">
        <v>44</v>
      </c>
      <c r="T829" t="s">
        <v>4027</v>
      </c>
      <c r="U829">
        <v>0</v>
      </c>
      <c r="V829" t="s">
        <v>4028</v>
      </c>
      <c r="W829" t="s">
        <v>4029</v>
      </c>
    </row>
    <row r="830" spans="1:23" customFormat="1" ht="16" x14ac:dyDescent="0.2">
      <c r="A830" t="s">
        <v>4022</v>
      </c>
      <c r="B830" t="s">
        <v>4023</v>
      </c>
      <c r="C830" t="s">
        <v>4024</v>
      </c>
      <c r="D830">
        <v>1447</v>
      </c>
      <c r="E830" t="s">
        <v>1041</v>
      </c>
      <c r="F830" t="s">
        <v>799</v>
      </c>
      <c r="G830" t="s">
        <v>798</v>
      </c>
      <c r="H830" t="s">
        <v>798</v>
      </c>
      <c r="I830">
        <v>0</v>
      </c>
      <c r="J830" t="s">
        <v>797</v>
      </c>
      <c r="K830" t="s">
        <v>797</v>
      </c>
      <c r="L830" t="s">
        <v>1892</v>
      </c>
      <c r="M830" t="s">
        <v>911</v>
      </c>
      <c r="N830" t="s">
        <v>797</v>
      </c>
      <c r="O830" t="s">
        <v>797</v>
      </c>
      <c r="P830" t="s">
        <v>4030</v>
      </c>
      <c r="Q830" t="s">
        <v>4031</v>
      </c>
      <c r="R830" t="s">
        <v>37</v>
      </c>
      <c r="S830" t="s">
        <v>814</v>
      </c>
      <c r="T830" t="s">
        <v>4032</v>
      </c>
      <c r="U830">
        <v>0</v>
      </c>
      <c r="V830" t="s">
        <v>4028</v>
      </c>
      <c r="W830" t="s">
        <v>4029</v>
      </c>
    </row>
    <row r="831" spans="1:23" customFormat="1" ht="16" x14ac:dyDescent="0.2">
      <c r="A831" t="s">
        <v>4022</v>
      </c>
      <c r="B831" t="s">
        <v>4023</v>
      </c>
      <c r="C831" t="s">
        <v>4024</v>
      </c>
      <c r="D831">
        <v>1447</v>
      </c>
      <c r="E831" t="s">
        <v>1436</v>
      </c>
      <c r="F831" t="s">
        <v>799</v>
      </c>
      <c r="G831" t="s">
        <v>798</v>
      </c>
      <c r="H831" t="s">
        <v>798</v>
      </c>
      <c r="I831">
        <v>0</v>
      </c>
      <c r="J831" t="s">
        <v>797</v>
      </c>
      <c r="K831" t="s">
        <v>797</v>
      </c>
      <c r="L831" t="s">
        <v>1892</v>
      </c>
      <c r="M831" t="s">
        <v>843</v>
      </c>
      <c r="N831" t="s">
        <v>797</v>
      </c>
      <c r="O831" t="s">
        <v>797</v>
      </c>
      <c r="P831" t="s">
        <v>898</v>
      </c>
      <c r="Q831" t="s">
        <v>899</v>
      </c>
      <c r="R831" t="s">
        <v>37</v>
      </c>
      <c r="S831" t="s">
        <v>814</v>
      </c>
      <c r="T831" t="s">
        <v>4033</v>
      </c>
      <c r="U831">
        <v>0</v>
      </c>
      <c r="V831" t="s">
        <v>4028</v>
      </c>
      <c r="W831" t="s">
        <v>4029</v>
      </c>
    </row>
    <row r="832" spans="1:23" customFormat="1" ht="16" x14ac:dyDescent="0.2">
      <c r="A832" t="s">
        <v>4022</v>
      </c>
      <c r="B832" t="s">
        <v>4023</v>
      </c>
      <c r="C832" t="s">
        <v>4024</v>
      </c>
      <c r="D832">
        <v>1447</v>
      </c>
      <c r="E832" t="s">
        <v>992</v>
      </c>
      <c r="F832" t="s">
        <v>799</v>
      </c>
      <c r="G832" t="s">
        <v>798</v>
      </c>
      <c r="H832" t="s">
        <v>798</v>
      </c>
      <c r="I832">
        <v>0</v>
      </c>
      <c r="J832" t="s">
        <v>797</v>
      </c>
      <c r="K832" t="s">
        <v>797</v>
      </c>
      <c r="L832" t="s">
        <v>1892</v>
      </c>
      <c r="M832" t="s">
        <v>911</v>
      </c>
      <c r="N832" t="s">
        <v>797</v>
      </c>
      <c r="O832" t="s">
        <v>797</v>
      </c>
      <c r="P832" t="s">
        <v>4025</v>
      </c>
      <c r="Q832" t="s">
        <v>4026</v>
      </c>
      <c r="R832" t="s">
        <v>37</v>
      </c>
      <c r="S832" t="s">
        <v>44</v>
      </c>
      <c r="T832" t="s">
        <v>4034</v>
      </c>
      <c r="U832">
        <v>0</v>
      </c>
      <c r="V832" t="s">
        <v>4028</v>
      </c>
      <c r="W832" t="s">
        <v>4029</v>
      </c>
    </row>
    <row r="833" spans="1:23" customFormat="1" ht="16" x14ac:dyDescent="0.2">
      <c r="A833" t="s">
        <v>4022</v>
      </c>
      <c r="B833" t="s">
        <v>4023</v>
      </c>
      <c r="C833" t="s">
        <v>4024</v>
      </c>
      <c r="D833">
        <v>1447</v>
      </c>
      <c r="E833" t="s">
        <v>856</v>
      </c>
      <c r="F833" t="s">
        <v>799</v>
      </c>
      <c r="G833" t="s">
        <v>798</v>
      </c>
      <c r="H833" t="s">
        <v>798</v>
      </c>
      <c r="I833">
        <v>0</v>
      </c>
      <c r="J833" t="s">
        <v>797</v>
      </c>
      <c r="K833" t="s">
        <v>797</v>
      </c>
      <c r="L833" t="s">
        <v>1892</v>
      </c>
      <c r="M833" t="s">
        <v>797</v>
      </c>
      <c r="N833" t="s">
        <v>812</v>
      </c>
      <c r="O833" t="s">
        <v>965</v>
      </c>
      <c r="P833" t="s">
        <v>797</v>
      </c>
      <c r="Q833" t="s">
        <v>797</v>
      </c>
      <c r="R833" t="s">
        <v>37</v>
      </c>
      <c r="S833" t="s">
        <v>814</v>
      </c>
      <c r="T833" t="s">
        <v>4035</v>
      </c>
      <c r="U833">
        <v>0</v>
      </c>
      <c r="V833" t="s">
        <v>4028</v>
      </c>
      <c r="W833" t="s">
        <v>4029</v>
      </c>
    </row>
    <row r="834" spans="1:23" customFormat="1" ht="16" x14ac:dyDescent="0.2">
      <c r="A834" t="s">
        <v>4036</v>
      </c>
      <c r="B834" t="s">
        <v>4037</v>
      </c>
      <c r="C834" t="s">
        <v>4038</v>
      </c>
      <c r="D834">
        <v>1385</v>
      </c>
      <c r="E834" t="s">
        <v>144</v>
      </c>
      <c r="F834" t="s">
        <v>799</v>
      </c>
      <c r="G834" t="s">
        <v>798</v>
      </c>
      <c r="H834" t="s">
        <v>798</v>
      </c>
      <c r="I834">
        <v>0</v>
      </c>
      <c r="J834" t="s">
        <v>797</v>
      </c>
      <c r="K834" t="s">
        <v>797</v>
      </c>
      <c r="L834" t="s">
        <v>1892</v>
      </c>
      <c r="M834" t="s">
        <v>797</v>
      </c>
      <c r="N834" t="s">
        <v>812</v>
      </c>
      <c r="O834" t="s">
        <v>952</v>
      </c>
      <c r="P834" t="s">
        <v>797</v>
      </c>
      <c r="Q834" t="s">
        <v>797</v>
      </c>
      <c r="R834" t="s">
        <v>37</v>
      </c>
      <c r="S834" t="s">
        <v>814</v>
      </c>
      <c r="T834" t="s">
        <v>4039</v>
      </c>
      <c r="U834">
        <v>0</v>
      </c>
      <c r="V834" t="s">
        <v>4040</v>
      </c>
      <c r="W834" t="s">
        <v>4041</v>
      </c>
    </row>
    <row r="835" spans="1:23" customFormat="1" ht="16" x14ac:dyDescent="0.2">
      <c r="A835" t="s">
        <v>4036</v>
      </c>
      <c r="B835" t="s">
        <v>4037</v>
      </c>
      <c r="C835" t="s">
        <v>4038</v>
      </c>
      <c r="D835">
        <v>1385</v>
      </c>
      <c r="E835" t="s">
        <v>1041</v>
      </c>
      <c r="F835" t="s">
        <v>799</v>
      </c>
      <c r="G835" t="s">
        <v>798</v>
      </c>
      <c r="H835" t="s">
        <v>798</v>
      </c>
      <c r="I835">
        <v>0</v>
      </c>
      <c r="J835" t="s">
        <v>797</v>
      </c>
      <c r="K835" t="s">
        <v>797</v>
      </c>
      <c r="L835" t="s">
        <v>1892</v>
      </c>
      <c r="M835" t="s">
        <v>911</v>
      </c>
      <c r="N835" t="s">
        <v>797</v>
      </c>
      <c r="O835" t="s">
        <v>797</v>
      </c>
      <c r="P835" t="s">
        <v>4042</v>
      </c>
      <c r="Q835" t="s">
        <v>4043</v>
      </c>
      <c r="R835" t="s">
        <v>37</v>
      </c>
      <c r="S835" t="s">
        <v>814</v>
      </c>
      <c r="T835" t="s">
        <v>4044</v>
      </c>
      <c r="U835">
        <v>0</v>
      </c>
      <c r="V835" t="s">
        <v>4040</v>
      </c>
      <c r="W835" t="s">
        <v>4041</v>
      </c>
    </row>
    <row r="836" spans="1:23" customFormat="1" ht="16" x14ac:dyDescent="0.2">
      <c r="A836" t="s">
        <v>4036</v>
      </c>
      <c r="B836" t="s">
        <v>4037</v>
      </c>
      <c r="C836" t="s">
        <v>4038</v>
      </c>
      <c r="D836">
        <v>1385</v>
      </c>
      <c r="E836" t="s">
        <v>1436</v>
      </c>
      <c r="F836" t="s">
        <v>799</v>
      </c>
      <c r="G836" t="s">
        <v>798</v>
      </c>
      <c r="H836" t="s">
        <v>798</v>
      </c>
      <c r="I836">
        <v>0</v>
      </c>
      <c r="J836" t="s">
        <v>797</v>
      </c>
      <c r="K836" t="s">
        <v>797</v>
      </c>
      <c r="L836" t="s">
        <v>1892</v>
      </c>
      <c r="M836" t="s">
        <v>843</v>
      </c>
      <c r="N836" t="s">
        <v>797</v>
      </c>
      <c r="O836" t="s">
        <v>797</v>
      </c>
      <c r="P836" t="s">
        <v>1313</v>
      </c>
      <c r="Q836" t="s">
        <v>1314</v>
      </c>
      <c r="R836" t="s">
        <v>37</v>
      </c>
      <c r="S836" t="s">
        <v>814</v>
      </c>
      <c r="T836" t="s">
        <v>4045</v>
      </c>
      <c r="U836">
        <v>0</v>
      </c>
      <c r="V836" t="s">
        <v>4040</v>
      </c>
      <c r="W836" t="s">
        <v>4041</v>
      </c>
    </row>
    <row r="837" spans="1:23" customFormat="1" ht="16" x14ac:dyDescent="0.2">
      <c r="A837" t="s">
        <v>4036</v>
      </c>
      <c r="B837" t="s">
        <v>4037</v>
      </c>
      <c r="C837" t="s">
        <v>4038</v>
      </c>
      <c r="D837">
        <v>1385</v>
      </c>
      <c r="E837" t="s">
        <v>992</v>
      </c>
      <c r="F837" t="s">
        <v>799</v>
      </c>
      <c r="G837" t="s">
        <v>798</v>
      </c>
      <c r="H837" t="s">
        <v>798</v>
      </c>
      <c r="I837">
        <v>0</v>
      </c>
      <c r="J837" t="s">
        <v>797</v>
      </c>
      <c r="K837" t="s">
        <v>797</v>
      </c>
      <c r="L837" t="s">
        <v>1892</v>
      </c>
      <c r="M837" t="s">
        <v>797</v>
      </c>
      <c r="N837" t="s">
        <v>812</v>
      </c>
      <c r="O837" t="s">
        <v>952</v>
      </c>
      <c r="P837" t="s">
        <v>797</v>
      </c>
      <c r="Q837" t="s">
        <v>797</v>
      </c>
      <c r="R837" t="s">
        <v>37</v>
      </c>
      <c r="S837" t="s">
        <v>814</v>
      </c>
      <c r="T837" t="s">
        <v>4046</v>
      </c>
      <c r="U837">
        <v>0</v>
      </c>
      <c r="V837" t="s">
        <v>4040</v>
      </c>
      <c r="W837" t="s">
        <v>4041</v>
      </c>
    </row>
    <row r="838" spans="1:23" customFormat="1" ht="16" x14ac:dyDescent="0.2">
      <c r="A838" t="s">
        <v>4036</v>
      </c>
      <c r="B838" t="s">
        <v>4037</v>
      </c>
      <c r="C838" t="s">
        <v>4038</v>
      </c>
      <c r="D838">
        <v>1385</v>
      </c>
      <c r="E838" t="s">
        <v>856</v>
      </c>
      <c r="F838" t="s">
        <v>799</v>
      </c>
      <c r="G838" t="s">
        <v>798</v>
      </c>
      <c r="H838" t="s">
        <v>798</v>
      </c>
      <c r="I838">
        <v>0</v>
      </c>
      <c r="J838" t="s">
        <v>797</v>
      </c>
      <c r="K838" t="s">
        <v>797</v>
      </c>
      <c r="L838" t="s">
        <v>1892</v>
      </c>
      <c r="M838" t="s">
        <v>797</v>
      </c>
      <c r="N838" t="s">
        <v>812</v>
      </c>
      <c r="O838" t="s">
        <v>952</v>
      </c>
      <c r="P838" t="s">
        <v>797</v>
      </c>
      <c r="Q838" t="s">
        <v>797</v>
      </c>
      <c r="R838" t="s">
        <v>37</v>
      </c>
      <c r="S838" t="s">
        <v>814</v>
      </c>
      <c r="T838" t="s">
        <v>4047</v>
      </c>
      <c r="U838">
        <v>0</v>
      </c>
      <c r="V838" t="s">
        <v>4040</v>
      </c>
      <c r="W838" t="s">
        <v>4041</v>
      </c>
    </row>
    <row r="839" spans="1:23" customFormat="1" ht="16" x14ac:dyDescent="0.2">
      <c r="A839" t="s">
        <v>4048</v>
      </c>
      <c r="B839" t="s">
        <v>3927</v>
      </c>
      <c r="C839" t="s">
        <v>3928</v>
      </c>
      <c r="D839">
        <v>1743</v>
      </c>
      <c r="E839" t="s">
        <v>144</v>
      </c>
      <c r="F839" t="s">
        <v>799</v>
      </c>
      <c r="G839" t="s">
        <v>798</v>
      </c>
      <c r="H839" t="s">
        <v>798</v>
      </c>
      <c r="I839">
        <v>0</v>
      </c>
      <c r="J839" t="s">
        <v>797</v>
      </c>
      <c r="K839" t="s">
        <v>797</v>
      </c>
      <c r="L839" t="s">
        <v>37</v>
      </c>
      <c r="M839" t="s">
        <v>843</v>
      </c>
      <c r="N839" t="s">
        <v>797</v>
      </c>
      <c r="O839" t="s">
        <v>797</v>
      </c>
      <c r="P839" t="s">
        <v>1048</v>
      </c>
      <c r="Q839" t="s">
        <v>1049</v>
      </c>
      <c r="R839" t="s">
        <v>37</v>
      </c>
      <c r="S839" t="s">
        <v>814</v>
      </c>
      <c r="T839" t="s">
        <v>4049</v>
      </c>
      <c r="U839">
        <v>0</v>
      </c>
      <c r="V839" t="s">
        <v>3930</v>
      </c>
      <c r="W839" t="s">
        <v>3931</v>
      </c>
    </row>
    <row r="840" spans="1:23" customFormat="1" ht="16" x14ac:dyDescent="0.2">
      <c r="A840" t="s">
        <v>4048</v>
      </c>
      <c r="B840" t="s">
        <v>3927</v>
      </c>
      <c r="C840" t="s">
        <v>3928</v>
      </c>
      <c r="D840">
        <v>1743</v>
      </c>
      <c r="E840" t="s">
        <v>1041</v>
      </c>
      <c r="F840" t="s">
        <v>799</v>
      </c>
      <c r="G840" t="s">
        <v>798</v>
      </c>
      <c r="H840" t="s">
        <v>798</v>
      </c>
      <c r="I840">
        <v>0</v>
      </c>
      <c r="J840" t="s">
        <v>797</v>
      </c>
      <c r="K840" t="s">
        <v>797</v>
      </c>
      <c r="L840" t="s">
        <v>37</v>
      </c>
      <c r="M840" t="s">
        <v>843</v>
      </c>
      <c r="N840" t="s">
        <v>797</v>
      </c>
      <c r="O840" t="s">
        <v>797</v>
      </c>
      <c r="P840" t="s">
        <v>1048</v>
      </c>
      <c r="Q840" t="s">
        <v>1049</v>
      </c>
      <c r="R840" t="s">
        <v>37</v>
      </c>
      <c r="S840" t="s">
        <v>814</v>
      </c>
      <c r="T840" t="s">
        <v>4050</v>
      </c>
      <c r="U840">
        <v>0</v>
      </c>
      <c r="V840" t="s">
        <v>3930</v>
      </c>
      <c r="W840" t="s">
        <v>3931</v>
      </c>
    </row>
    <row r="841" spans="1:23" customFormat="1" ht="16" x14ac:dyDescent="0.2">
      <c r="A841" t="s">
        <v>4048</v>
      </c>
      <c r="B841" t="s">
        <v>3927</v>
      </c>
      <c r="C841" t="s">
        <v>3928</v>
      </c>
      <c r="D841">
        <v>1743</v>
      </c>
      <c r="E841" t="s">
        <v>856</v>
      </c>
      <c r="F841" t="s">
        <v>799</v>
      </c>
      <c r="G841" t="s">
        <v>798</v>
      </c>
      <c r="H841" t="s">
        <v>798</v>
      </c>
      <c r="I841">
        <v>0</v>
      </c>
      <c r="J841" t="s">
        <v>797</v>
      </c>
      <c r="K841" t="s">
        <v>797</v>
      </c>
      <c r="L841" t="s">
        <v>37</v>
      </c>
      <c r="M841" t="s">
        <v>843</v>
      </c>
      <c r="N841" t="s">
        <v>797</v>
      </c>
      <c r="O841" t="s">
        <v>797</v>
      </c>
      <c r="P841" t="s">
        <v>1048</v>
      </c>
      <c r="Q841" t="s">
        <v>1049</v>
      </c>
      <c r="R841" t="s">
        <v>37</v>
      </c>
      <c r="S841" t="s">
        <v>814</v>
      </c>
      <c r="T841" t="s">
        <v>4051</v>
      </c>
      <c r="U841">
        <v>0</v>
      </c>
      <c r="V841" t="s">
        <v>3930</v>
      </c>
      <c r="W841" t="s">
        <v>3931</v>
      </c>
    </row>
    <row r="842" spans="1:23" customFormat="1" ht="16" x14ac:dyDescent="0.2">
      <c r="A842" t="s">
        <v>4052</v>
      </c>
      <c r="B842" t="s">
        <v>37</v>
      </c>
      <c r="C842" t="s">
        <v>37</v>
      </c>
      <c r="D842">
        <v>2343</v>
      </c>
      <c r="E842" t="s">
        <v>1092</v>
      </c>
      <c r="F842" t="s">
        <v>799</v>
      </c>
      <c r="G842" t="s">
        <v>798</v>
      </c>
      <c r="H842" t="s">
        <v>798</v>
      </c>
      <c r="I842">
        <v>0</v>
      </c>
      <c r="J842" t="s">
        <v>797</v>
      </c>
      <c r="K842" t="s">
        <v>797</v>
      </c>
      <c r="L842" t="s">
        <v>37</v>
      </c>
      <c r="M842" t="s">
        <v>843</v>
      </c>
      <c r="N842" t="s">
        <v>797</v>
      </c>
      <c r="O842" t="s">
        <v>797</v>
      </c>
      <c r="P842" t="s">
        <v>1036</v>
      </c>
      <c r="Q842" t="s">
        <v>1037</v>
      </c>
      <c r="R842" t="s">
        <v>37</v>
      </c>
      <c r="S842" t="s">
        <v>814</v>
      </c>
      <c r="T842" t="s">
        <v>4053</v>
      </c>
      <c r="U842">
        <v>0</v>
      </c>
      <c r="V842" t="s">
        <v>4054</v>
      </c>
      <c r="W842" t="s">
        <v>4055</v>
      </c>
    </row>
    <row r="843" spans="1:23" customFormat="1" ht="16" x14ac:dyDescent="0.2">
      <c r="A843" t="s">
        <v>4052</v>
      </c>
      <c r="B843" t="s">
        <v>37</v>
      </c>
      <c r="C843" t="s">
        <v>37</v>
      </c>
      <c r="D843">
        <v>2343</v>
      </c>
      <c r="E843" t="s">
        <v>144</v>
      </c>
      <c r="F843" t="s">
        <v>799</v>
      </c>
      <c r="G843" t="s">
        <v>798</v>
      </c>
      <c r="H843" t="s">
        <v>798</v>
      </c>
      <c r="I843">
        <v>0</v>
      </c>
      <c r="J843" t="s">
        <v>797</v>
      </c>
      <c r="K843" t="s">
        <v>797</v>
      </c>
      <c r="L843" t="s">
        <v>37</v>
      </c>
      <c r="M843" t="s">
        <v>843</v>
      </c>
      <c r="N843" t="s">
        <v>797</v>
      </c>
      <c r="O843" t="s">
        <v>797</v>
      </c>
      <c r="P843" t="s">
        <v>1036</v>
      </c>
      <c r="Q843" t="s">
        <v>1037</v>
      </c>
      <c r="R843" t="s">
        <v>37</v>
      </c>
      <c r="S843" t="s">
        <v>814</v>
      </c>
      <c r="T843" t="s">
        <v>4056</v>
      </c>
      <c r="U843">
        <v>0</v>
      </c>
      <c r="V843" t="s">
        <v>4054</v>
      </c>
      <c r="W843" t="s">
        <v>4055</v>
      </c>
    </row>
    <row r="844" spans="1:23" customFormat="1" ht="16" x14ac:dyDescent="0.2">
      <c r="A844" t="s">
        <v>4052</v>
      </c>
      <c r="B844" t="s">
        <v>37</v>
      </c>
      <c r="C844" t="s">
        <v>37</v>
      </c>
      <c r="D844">
        <v>2343</v>
      </c>
      <c r="E844" t="s">
        <v>856</v>
      </c>
      <c r="F844" t="s">
        <v>799</v>
      </c>
      <c r="G844" t="s">
        <v>798</v>
      </c>
      <c r="H844" t="s">
        <v>798</v>
      </c>
      <c r="I844">
        <v>0</v>
      </c>
      <c r="J844" t="s">
        <v>797</v>
      </c>
      <c r="K844" t="s">
        <v>797</v>
      </c>
      <c r="L844" t="s">
        <v>37</v>
      </c>
      <c r="M844" t="s">
        <v>843</v>
      </c>
      <c r="N844" t="s">
        <v>797</v>
      </c>
      <c r="O844" t="s">
        <v>797</v>
      </c>
      <c r="P844" t="s">
        <v>1036</v>
      </c>
      <c r="Q844" t="s">
        <v>1037</v>
      </c>
      <c r="R844" t="s">
        <v>37</v>
      </c>
      <c r="S844" t="s">
        <v>814</v>
      </c>
      <c r="T844" t="s">
        <v>4057</v>
      </c>
      <c r="U844">
        <v>0</v>
      </c>
      <c r="V844" t="s">
        <v>4054</v>
      </c>
      <c r="W844" t="s">
        <v>4055</v>
      </c>
    </row>
    <row r="845" spans="1:23" customFormat="1" ht="16" x14ac:dyDescent="0.2">
      <c r="A845" t="s">
        <v>4058</v>
      </c>
      <c r="B845" t="s">
        <v>4059</v>
      </c>
      <c r="C845" t="s">
        <v>4060</v>
      </c>
      <c r="D845">
        <v>1387</v>
      </c>
      <c r="E845" t="s">
        <v>1092</v>
      </c>
      <c r="F845" t="s">
        <v>799</v>
      </c>
      <c r="G845" t="s">
        <v>798</v>
      </c>
      <c r="H845" t="s">
        <v>798</v>
      </c>
      <c r="I845">
        <v>0</v>
      </c>
      <c r="J845" t="s">
        <v>797</v>
      </c>
      <c r="K845" t="s">
        <v>797</v>
      </c>
      <c r="L845" t="s">
        <v>948</v>
      </c>
      <c r="M845" t="s">
        <v>843</v>
      </c>
      <c r="N845" t="s">
        <v>797</v>
      </c>
      <c r="O845" t="s">
        <v>797</v>
      </c>
      <c r="P845" t="s">
        <v>1313</v>
      </c>
      <c r="Q845" t="s">
        <v>1314</v>
      </c>
      <c r="R845" t="s">
        <v>37</v>
      </c>
      <c r="S845" t="s">
        <v>814</v>
      </c>
      <c r="T845" t="s">
        <v>4061</v>
      </c>
      <c r="U845">
        <v>0</v>
      </c>
      <c r="V845" t="s">
        <v>4062</v>
      </c>
      <c r="W845" t="s">
        <v>4063</v>
      </c>
    </row>
    <row r="846" spans="1:23" customFormat="1" ht="16" x14ac:dyDescent="0.2">
      <c r="A846" t="s">
        <v>4058</v>
      </c>
      <c r="B846" t="s">
        <v>4059</v>
      </c>
      <c r="C846" t="s">
        <v>4060</v>
      </c>
      <c r="D846">
        <v>1387</v>
      </c>
      <c r="E846" t="s">
        <v>144</v>
      </c>
      <c r="F846" t="s">
        <v>799</v>
      </c>
      <c r="G846" t="s">
        <v>798</v>
      </c>
      <c r="H846" t="s">
        <v>798</v>
      </c>
      <c r="I846">
        <v>0</v>
      </c>
      <c r="J846" t="s">
        <v>797</v>
      </c>
      <c r="K846" t="s">
        <v>797</v>
      </c>
      <c r="L846" t="s">
        <v>948</v>
      </c>
      <c r="M846" t="s">
        <v>843</v>
      </c>
      <c r="N846" t="s">
        <v>797</v>
      </c>
      <c r="O846" t="s">
        <v>797</v>
      </c>
      <c r="P846" t="s">
        <v>1313</v>
      </c>
      <c r="Q846" t="s">
        <v>1314</v>
      </c>
      <c r="R846" t="s">
        <v>37</v>
      </c>
      <c r="S846" t="s">
        <v>814</v>
      </c>
      <c r="T846" t="s">
        <v>4064</v>
      </c>
      <c r="U846">
        <v>0</v>
      </c>
      <c r="V846" t="s">
        <v>4062</v>
      </c>
      <c r="W846" t="s">
        <v>4063</v>
      </c>
    </row>
    <row r="847" spans="1:23" customFormat="1" ht="16" x14ac:dyDescent="0.2">
      <c r="A847" t="s">
        <v>4058</v>
      </c>
      <c r="B847" t="s">
        <v>4059</v>
      </c>
      <c r="C847" t="s">
        <v>4060</v>
      </c>
      <c r="D847">
        <v>1387</v>
      </c>
      <c r="E847" t="s">
        <v>985</v>
      </c>
      <c r="F847" t="s">
        <v>799</v>
      </c>
      <c r="G847" t="s">
        <v>798</v>
      </c>
      <c r="H847" t="s">
        <v>798</v>
      </c>
      <c r="I847">
        <v>0</v>
      </c>
      <c r="J847" t="s">
        <v>797</v>
      </c>
      <c r="K847" t="s">
        <v>797</v>
      </c>
      <c r="L847" t="s">
        <v>948</v>
      </c>
      <c r="M847" t="s">
        <v>843</v>
      </c>
      <c r="N847" t="s">
        <v>797</v>
      </c>
      <c r="O847" t="s">
        <v>797</v>
      </c>
      <c r="P847" t="s">
        <v>1313</v>
      </c>
      <c r="Q847" t="s">
        <v>1314</v>
      </c>
      <c r="R847" t="s">
        <v>37</v>
      </c>
      <c r="S847" t="s">
        <v>814</v>
      </c>
      <c r="T847" t="s">
        <v>4065</v>
      </c>
      <c r="U847">
        <v>0</v>
      </c>
      <c r="V847" t="s">
        <v>4062</v>
      </c>
      <c r="W847" t="s">
        <v>4063</v>
      </c>
    </row>
    <row r="848" spans="1:23" customFormat="1" ht="16" x14ac:dyDescent="0.2">
      <c r="A848" t="s">
        <v>4058</v>
      </c>
      <c r="B848" t="s">
        <v>4059</v>
      </c>
      <c r="C848" t="s">
        <v>4060</v>
      </c>
      <c r="D848">
        <v>1387</v>
      </c>
      <c r="E848" t="s">
        <v>1041</v>
      </c>
      <c r="F848" t="s">
        <v>799</v>
      </c>
      <c r="G848" t="s">
        <v>798</v>
      </c>
      <c r="H848" t="s">
        <v>798</v>
      </c>
      <c r="I848">
        <v>0</v>
      </c>
      <c r="J848" t="s">
        <v>797</v>
      </c>
      <c r="K848" t="s">
        <v>797</v>
      </c>
      <c r="L848" t="s">
        <v>948</v>
      </c>
      <c r="M848" t="s">
        <v>843</v>
      </c>
      <c r="N848" t="s">
        <v>797</v>
      </c>
      <c r="O848" t="s">
        <v>797</v>
      </c>
      <c r="P848" t="s">
        <v>898</v>
      </c>
      <c r="Q848" t="s">
        <v>899</v>
      </c>
      <c r="R848" t="s">
        <v>37</v>
      </c>
      <c r="S848" t="s">
        <v>814</v>
      </c>
      <c r="T848" t="s">
        <v>4066</v>
      </c>
      <c r="U848">
        <v>0</v>
      </c>
      <c r="V848" t="s">
        <v>4062</v>
      </c>
      <c r="W848" t="s">
        <v>4063</v>
      </c>
    </row>
    <row r="849" spans="1:23" customFormat="1" ht="16" x14ac:dyDescent="0.2">
      <c r="A849" t="s">
        <v>4058</v>
      </c>
      <c r="B849" t="s">
        <v>4059</v>
      </c>
      <c r="C849" t="s">
        <v>4060</v>
      </c>
      <c r="D849">
        <v>1387</v>
      </c>
      <c r="E849" t="s">
        <v>866</v>
      </c>
      <c r="F849" t="s">
        <v>799</v>
      </c>
      <c r="G849" t="s">
        <v>798</v>
      </c>
      <c r="H849" t="s">
        <v>798</v>
      </c>
      <c r="I849">
        <v>0</v>
      </c>
      <c r="J849" t="s">
        <v>797</v>
      </c>
      <c r="K849" t="s">
        <v>797</v>
      </c>
      <c r="L849" t="s">
        <v>948</v>
      </c>
      <c r="M849" t="s">
        <v>843</v>
      </c>
      <c r="N849" t="s">
        <v>797</v>
      </c>
      <c r="O849" t="s">
        <v>797</v>
      </c>
      <c r="P849" t="s">
        <v>898</v>
      </c>
      <c r="Q849" t="s">
        <v>899</v>
      </c>
      <c r="R849" t="s">
        <v>37</v>
      </c>
      <c r="S849" t="s">
        <v>814</v>
      </c>
      <c r="T849" t="s">
        <v>4067</v>
      </c>
      <c r="U849">
        <v>0</v>
      </c>
      <c r="V849" t="s">
        <v>4062</v>
      </c>
      <c r="W849" t="s">
        <v>4063</v>
      </c>
    </row>
    <row r="850" spans="1:23" customFormat="1" ht="16" x14ac:dyDescent="0.2">
      <c r="A850" t="s">
        <v>4058</v>
      </c>
      <c r="B850" t="s">
        <v>4059</v>
      </c>
      <c r="C850" t="s">
        <v>4060</v>
      </c>
      <c r="D850">
        <v>1387</v>
      </c>
      <c r="E850" t="s">
        <v>992</v>
      </c>
      <c r="F850" t="s">
        <v>799</v>
      </c>
      <c r="G850" t="s">
        <v>798</v>
      </c>
      <c r="H850" t="s">
        <v>798</v>
      </c>
      <c r="I850">
        <v>0</v>
      </c>
      <c r="J850" t="s">
        <v>797</v>
      </c>
      <c r="K850" t="s">
        <v>797</v>
      </c>
      <c r="L850" t="s">
        <v>948</v>
      </c>
      <c r="M850" t="s">
        <v>843</v>
      </c>
      <c r="N850" t="s">
        <v>797</v>
      </c>
      <c r="O850" t="s">
        <v>797</v>
      </c>
      <c r="P850" t="s">
        <v>898</v>
      </c>
      <c r="Q850" t="s">
        <v>899</v>
      </c>
      <c r="R850" t="s">
        <v>37</v>
      </c>
      <c r="S850" t="s">
        <v>814</v>
      </c>
      <c r="T850" t="s">
        <v>4068</v>
      </c>
      <c r="U850">
        <v>0</v>
      </c>
      <c r="V850" t="s">
        <v>4062</v>
      </c>
      <c r="W850" t="s">
        <v>4063</v>
      </c>
    </row>
    <row r="851" spans="1:23" customFormat="1" ht="16" x14ac:dyDescent="0.2">
      <c r="A851" t="s">
        <v>4058</v>
      </c>
      <c r="B851" t="s">
        <v>4059</v>
      </c>
      <c r="C851" t="s">
        <v>4060</v>
      </c>
      <c r="D851">
        <v>1387</v>
      </c>
      <c r="E851" t="s">
        <v>856</v>
      </c>
      <c r="F851" t="s">
        <v>799</v>
      </c>
      <c r="G851" t="s">
        <v>798</v>
      </c>
      <c r="H851" t="s">
        <v>798</v>
      </c>
      <c r="I851">
        <v>0</v>
      </c>
      <c r="J851" t="s">
        <v>797</v>
      </c>
      <c r="K851" t="s">
        <v>797</v>
      </c>
      <c r="L851" t="s">
        <v>948</v>
      </c>
      <c r="M851" t="s">
        <v>843</v>
      </c>
      <c r="N851" t="s">
        <v>797</v>
      </c>
      <c r="O851" t="s">
        <v>797</v>
      </c>
      <c r="P851" t="s">
        <v>898</v>
      </c>
      <c r="Q851" t="s">
        <v>899</v>
      </c>
      <c r="R851" t="s">
        <v>37</v>
      </c>
      <c r="S851" t="s">
        <v>814</v>
      </c>
      <c r="T851" t="s">
        <v>4069</v>
      </c>
      <c r="U851">
        <v>0</v>
      </c>
      <c r="V851" t="s">
        <v>4062</v>
      </c>
      <c r="W851" t="s">
        <v>4063</v>
      </c>
    </row>
    <row r="852" spans="1:23" customFormat="1" ht="16" x14ac:dyDescent="0.2">
      <c r="A852" t="s">
        <v>4058</v>
      </c>
      <c r="B852" t="s">
        <v>4059</v>
      </c>
      <c r="C852" t="s">
        <v>4060</v>
      </c>
      <c r="D852">
        <v>1387</v>
      </c>
      <c r="E852" t="s">
        <v>955</v>
      </c>
      <c r="F852" t="s">
        <v>799</v>
      </c>
      <c r="G852" t="s">
        <v>798</v>
      </c>
      <c r="H852" t="s">
        <v>798</v>
      </c>
      <c r="I852">
        <v>0</v>
      </c>
      <c r="J852" t="s">
        <v>797</v>
      </c>
      <c r="K852" t="s">
        <v>797</v>
      </c>
      <c r="L852" t="s">
        <v>948</v>
      </c>
      <c r="M852" t="s">
        <v>843</v>
      </c>
      <c r="N852" t="s">
        <v>797</v>
      </c>
      <c r="O852" t="s">
        <v>797</v>
      </c>
      <c r="P852" t="s">
        <v>898</v>
      </c>
      <c r="Q852" t="s">
        <v>899</v>
      </c>
      <c r="R852" t="s">
        <v>37</v>
      </c>
      <c r="S852" t="s">
        <v>814</v>
      </c>
      <c r="T852" t="s">
        <v>4070</v>
      </c>
      <c r="U852">
        <v>0</v>
      </c>
      <c r="V852" t="s">
        <v>4062</v>
      </c>
      <c r="W852" t="s">
        <v>4063</v>
      </c>
    </row>
    <row r="853" spans="1:23" customFormat="1" ht="16" x14ac:dyDescent="0.2">
      <c r="A853" t="s">
        <v>4058</v>
      </c>
      <c r="B853" t="s">
        <v>4059</v>
      </c>
      <c r="C853" t="s">
        <v>4060</v>
      </c>
      <c r="D853">
        <v>1387</v>
      </c>
      <c r="E853" t="s">
        <v>870</v>
      </c>
      <c r="F853" t="s">
        <v>799</v>
      </c>
      <c r="G853" t="s">
        <v>798</v>
      </c>
      <c r="H853" t="s">
        <v>798</v>
      </c>
      <c r="I853">
        <v>0</v>
      </c>
      <c r="J853" t="s">
        <v>797</v>
      </c>
      <c r="K853" t="s">
        <v>797</v>
      </c>
      <c r="L853" t="s">
        <v>948</v>
      </c>
      <c r="M853" t="s">
        <v>843</v>
      </c>
      <c r="N853" t="s">
        <v>797</v>
      </c>
      <c r="O853" t="s">
        <v>797</v>
      </c>
      <c r="P853" t="s">
        <v>898</v>
      </c>
      <c r="Q853" t="s">
        <v>899</v>
      </c>
      <c r="R853" t="s">
        <v>37</v>
      </c>
      <c r="S853" t="s">
        <v>814</v>
      </c>
      <c r="T853" t="s">
        <v>4071</v>
      </c>
      <c r="U853">
        <v>0</v>
      </c>
      <c r="V853" t="s">
        <v>4062</v>
      </c>
      <c r="W853" t="s">
        <v>4063</v>
      </c>
    </row>
    <row r="854" spans="1:23" customFormat="1" ht="16" x14ac:dyDescent="0.2">
      <c r="A854" t="s">
        <v>4072</v>
      </c>
      <c r="B854" t="s">
        <v>4073</v>
      </c>
      <c r="C854" t="s">
        <v>4074</v>
      </c>
      <c r="D854">
        <v>1422</v>
      </c>
      <c r="E854" t="s">
        <v>797</v>
      </c>
      <c r="F854" t="s">
        <v>798</v>
      </c>
      <c r="G854" t="s">
        <v>797</v>
      </c>
      <c r="H854" t="s">
        <v>799</v>
      </c>
      <c r="I854">
        <v>1</v>
      </c>
      <c r="J854" t="s">
        <v>800</v>
      </c>
      <c r="K854" t="s">
        <v>797</v>
      </c>
      <c r="L854" t="s">
        <v>37</v>
      </c>
      <c r="M854" t="s">
        <v>801</v>
      </c>
      <c r="N854" t="s">
        <v>797</v>
      </c>
      <c r="O854" t="s">
        <v>797</v>
      </c>
      <c r="P854" t="s">
        <v>802</v>
      </c>
      <c r="Q854" t="s">
        <v>803</v>
      </c>
      <c r="R854" t="s">
        <v>4075</v>
      </c>
      <c r="S854" t="s">
        <v>797</v>
      </c>
      <c r="T854" t="s">
        <v>4076</v>
      </c>
      <c r="U854">
        <v>0</v>
      </c>
      <c r="V854" t="s">
        <v>4077</v>
      </c>
      <c r="W854" t="s">
        <v>4078</v>
      </c>
    </row>
    <row r="855" spans="1:23" customFormat="1" ht="16" x14ac:dyDescent="0.2">
      <c r="A855" t="s">
        <v>4079</v>
      </c>
      <c r="B855" t="s">
        <v>4080</v>
      </c>
      <c r="C855" t="s">
        <v>4081</v>
      </c>
      <c r="D855">
        <v>81</v>
      </c>
      <c r="E855" t="s">
        <v>866</v>
      </c>
      <c r="F855" t="s">
        <v>798</v>
      </c>
      <c r="G855" t="s">
        <v>799</v>
      </c>
      <c r="H855" t="s">
        <v>798</v>
      </c>
      <c r="I855">
        <v>0</v>
      </c>
      <c r="J855" t="s">
        <v>797</v>
      </c>
      <c r="K855" t="s">
        <v>797</v>
      </c>
      <c r="L855" t="s">
        <v>1082</v>
      </c>
      <c r="M855" t="s">
        <v>797</v>
      </c>
      <c r="N855" t="s">
        <v>812</v>
      </c>
      <c r="O855" t="s">
        <v>813</v>
      </c>
      <c r="P855" t="s">
        <v>797</v>
      </c>
      <c r="Q855" t="s">
        <v>797</v>
      </c>
      <c r="R855" t="s">
        <v>37</v>
      </c>
      <c r="S855" t="s">
        <v>814</v>
      </c>
      <c r="T855" t="s">
        <v>4082</v>
      </c>
      <c r="U855">
        <v>0</v>
      </c>
      <c r="V855" t="s">
        <v>4083</v>
      </c>
      <c r="W855" t="s">
        <v>4084</v>
      </c>
    </row>
    <row r="856" spans="1:23" customFormat="1" ht="16" x14ac:dyDescent="0.2">
      <c r="A856" t="s">
        <v>4085</v>
      </c>
      <c r="B856" t="s">
        <v>4086</v>
      </c>
      <c r="C856" t="s">
        <v>4087</v>
      </c>
      <c r="D856">
        <v>1423</v>
      </c>
      <c r="E856" t="s">
        <v>797</v>
      </c>
      <c r="F856" t="s">
        <v>798</v>
      </c>
      <c r="G856" t="s">
        <v>797</v>
      </c>
      <c r="H856" t="s">
        <v>799</v>
      </c>
      <c r="I856">
        <v>1</v>
      </c>
      <c r="J856" t="s">
        <v>800</v>
      </c>
      <c r="K856" t="s">
        <v>797</v>
      </c>
      <c r="L856" t="s">
        <v>37</v>
      </c>
      <c r="M856" t="s">
        <v>801</v>
      </c>
      <c r="N856" t="s">
        <v>797</v>
      </c>
      <c r="O856" t="s">
        <v>797</v>
      </c>
      <c r="P856" t="s">
        <v>802</v>
      </c>
      <c r="Q856" t="s">
        <v>803</v>
      </c>
      <c r="R856" t="s">
        <v>4088</v>
      </c>
      <c r="S856" t="s">
        <v>797</v>
      </c>
      <c r="T856" t="s">
        <v>4089</v>
      </c>
      <c r="U856">
        <v>64</v>
      </c>
      <c r="V856" t="s">
        <v>4090</v>
      </c>
      <c r="W856" t="s">
        <v>4091</v>
      </c>
    </row>
    <row r="857" spans="1:23" customFormat="1" ht="16" x14ac:dyDescent="0.2">
      <c r="A857" t="s">
        <v>4092</v>
      </c>
      <c r="B857" t="s">
        <v>4093</v>
      </c>
      <c r="C857" t="s">
        <v>4094</v>
      </c>
      <c r="D857">
        <v>2246</v>
      </c>
      <c r="E857" t="s">
        <v>144</v>
      </c>
      <c r="F857" t="s">
        <v>799</v>
      </c>
      <c r="G857" t="s">
        <v>798</v>
      </c>
      <c r="H857" t="s">
        <v>798</v>
      </c>
      <c r="I857">
        <v>0</v>
      </c>
      <c r="J857" t="s">
        <v>797</v>
      </c>
      <c r="K857" t="s">
        <v>797</v>
      </c>
      <c r="L857" t="s">
        <v>37</v>
      </c>
      <c r="M857" t="s">
        <v>843</v>
      </c>
      <c r="N857" t="s">
        <v>797</v>
      </c>
      <c r="O857" t="s">
        <v>797</v>
      </c>
      <c r="P857" t="s">
        <v>1313</v>
      </c>
      <c r="Q857" t="s">
        <v>1314</v>
      </c>
      <c r="R857" t="s">
        <v>37</v>
      </c>
      <c r="S857" t="s">
        <v>814</v>
      </c>
      <c r="T857" t="s">
        <v>4095</v>
      </c>
      <c r="U857">
        <v>0</v>
      </c>
      <c r="V857" t="s">
        <v>4096</v>
      </c>
      <c r="W857" t="s">
        <v>4097</v>
      </c>
    </row>
    <row r="858" spans="1:23" customFormat="1" ht="16" x14ac:dyDescent="0.2">
      <c r="A858" t="s">
        <v>4092</v>
      </c>
      <c r="B858" t="s">
        <v>4093</v>
      </c>
      <c r="C858" t="s">
        <v>4094</v>
      </c>
      <c r="D858">
        <v>2246</v>
      </c>
      <c r="E858" t="s">
        <v>904</v>
      </c>
      <c r="F858" t="s">
        <v>799</v>
      </c>
      <c r="G858" t="s">
        <v>798</v>
      </c>
      <c r="H858" t="s">
        <v>798</v>
      </c>
      <c r="I858">
        <v>0</v>
      </c>
      <c r="J858" t="s">
        <v>797</v>
      </c>
      <c r="K858" t="s">
        <v>797</v>
      </c>
      <c r="L858" t="s">
        <v>37</v>
      </c>
      <c r="M858" t="s">
        <v>843</v>
      </c>
      <c r="N858" t="s">
        <v>797</v>
      </c>
      <c r="O858" t="s">
        <v>797</v>
      </c>
      <c r="P858" t="s">
        <v>1313</v>
      </c>
      <c r="Q858" t="s">
        <v>1314</v>
      </c>
      <c r="R858" t="s">
        <v>37</v>
      </c>
      <c r="S858" t="s">
        <v>814</v>
      </c>
      <c r="T858" t="s">
        <v>4098</v>
      </c>
      <c r="U858">
        <v>0</v>
      </c>
      <c r="V858" t="s">
        <v>4096</v>
      </c>
      <c r="W858" t="s">
        <v>4097</v>
      </c>
    </row>
    <row r="859" spans="1:23" customFormat="1" ht="16" x14ac:dyDescent="0.2">
      <c r="A859" t="s">
        <v>4092</v>
      </c>
      <c r="B859" t="s">
        <v>4093</v>
      </c>
      <c r="C859" t="s">
        <v>4094</v>
      </c>
      <c r="D859">
        <v>2246</v>
      </c>
      <c r="E859" t="s">
        <v>861</v>
      </c>
      <c r="F859" t="s">
        <v>799</v>
      </c>
      <c r="G859" t="s">
        <v>798</v>
      </c>
      <c r="H859" t="s">
        <v>798</v>
      </c>
      <c r="I859">
        <v>0</v>
      </c>
      <c r="J859" t="s">
        <v>797</v>
      </c>
      <c r="K859" t="s">
        <v>797</v>
      </c>
      <c r="L859" t="s">
        <v>37</v>
      </c>
      <c r="M859" t="s">
        <v>843</v>
      </c>
      <c r="N859" t="s">
        <v>797</v>
      </c>
      <c r="O859" t="s">
        <v>797</v>
      </c>
      <c r="P859" t="s">
        <v>1313</v>
      </c>
      <c r="Q859" t="s">
        <v>1314</v>
      </c>
      <c r="R859" t="s">
        <v>37</v>
      </c>
      <c r="S859" t="s">
        <v>814</v>
      </c>
      <c r="T859" t="s">
        <v>4099</v>
      </c>
      <c r="U859">
        <v>0</v>
      </c>
      <c r="V859" t="s">
        <v>4096</v>
      </c>
      <c r="W859" t="s">
        <v>4097</v>
      </c>
    </row>
    <row r="860" spans="1:23" customFormat="1" ht="16" x14ac:dyDescent="0.2">
      <c r="A860" t="s">
        <v>4100</v>
      </c>
      <c r="B860" t="s">
        <v>4101</v>
      </c>
      <c r="C860" t="s">
        <v>4102</v>
      </c>
      <c r="D860">
        <v>1219</v>
      </c>
      <c r="E860" t="s">
        <v>144</v>
      </c>
      <c r="F860" t="s">
        <v>799</v>
      </c>
      <c r="G860" t="s">
        <v>798</v>
      </c>
      <c r="H860" t="s">
        <v>798</v>
      </c>
      <c r="I860">
        <v>0</v>
      </c>
      <c r="J860" t="s">
        <v>797</v>
      </c>
      <c r="K860" t="s">
        <v>797</v>
      </c>
      <c r="L860" t="s">
        <v>811</v>
      </c>
      <c r="M860" t="s">
        <v>797</v>
      </c>
      <c r="N860" t="s">
        <v>812</v>
      </c>
      <c r="O860" t="s">
        <v>813</v>
      </c>
      <c r="P860" t="s">
        <v>797</v>
      </c>
      <c r="Q860" t="s">
        <v>797</v>
      </c>
      <c r="R860" t="s">
        <v>37</v>
      </c>
      <c r="S860" t="s">
        <v>814</v>
      </c>
      <c r="T860" t="s">
        <v>4103</v>
      </c>
      <c r="U860">
        <v>0</v>
      </c>
      <c r="V860" t="s">
        <v>4104</v>
      </c>
      <c r="W860" t="s">
        <v>4105</v>
      </c>
    </row>
    <row r="861" spans="1:23" customFormat="1" ht="16" x14ac:dyDescent="0.2">
      <c r="A861" t="s">
        <v>4100</v>
      </c>
      <c r="B861" t="s">
        <v>4101</v>
      </c>
      <c r="C861" t="s">
        <v>4102</v>
      </c>
      <c r="D861">
        <v>1219</v>
      </c>
      <c r="E861" t="s">
        <v>985</v>
      </c>
      <c r="F861" t="s">
        <v>799</v>
      </c>
      <c r="G861" t="s">
        <v>798</v>
      </c>
      <c r="H861" t="s">
        <v>798</v>
      </c>
      <c r="I861">
        <v>0</v>
      </c>
      <c r="J861" t="s">
        <v>797</v>
      </c>
      <c r="K861" t="s">
        <v>797</v>
      </c>
      <c r="L861" t="s">
        <v>811</v>
      </c>
      <c r="M861" t="s">
        <v>797</v>
      </c>
      <c r="N861" t="s">
        <v>812</v>
      </c>
      <c r="O861" t="s">
        <v>813</v>
      </c>
      <c r="P861" t="s">
        <v>797</v>
      </c>
      <c r="Q861" t="s">
        <v>797</v>
      </c>
      <c r="R861" t="s">
        <v>37</v>
      </c>
      <c r="S861" t="s">
        <v>814</v>
      </c>
      <c r="T861" t="s">
        <v>4106</v>
      </c>
      <c r="U861">
        <v>0</v>
      </c>
      <c r="V861" t="s">
        <v>4104</v>
      </c>
      <c r="W861" t="s">
        <v>4105</v>
      </c>
    </row>
    <row r="862" spans="1:23" customFormat="1" ht="16" x14ac:dyDescent="0.2">
      <c r="A862" t="s">
        <v>4100</v>
      </c>
      <c r="B862" t="s">
        <v>4101</v>
      </c>
      <c r="C862" t="s">
        <v>4102</v>
      </c>
      <c r="D862">
        <v>1219</v>
      </c>
      <c r="E862" t="s">
        <v>1041</v>
      </c>
      <c r="F862" t="s">
        <v>799</v>
      </c>
      <c r="G862" t="s">
        <v>798</v>
      </c>
      <c r="H862" t="s">
        <v>798</v>
      </c>
      <c r="I862">
        <v>0</v>
      </c>
      <c r="J862" t="s">
        <v>797</v>
      </c>
      <c r="K862" t="s">
        <v>797</v>
      </c>
      <c r="L862" t="s">
        <v>811</v>
      </c>
      <c r="M862" t="s">
        <v>797</v>
      </c>
      <c r="N862" t="s">
        <v>812</v>
      </c>
      <c r="O862" t="s">
        <v>813</v>
      </c>
      <c r="P862" t="s">
        <v>797</v>
      </c>
      <c r="Q862" t="s">
        <v>797</v>
      </c>
      <c r="R862" t="s">
        <v>37</v>
      </c>
      <c r="S862" t="s">
        <v>814</v>
      </c>
      <c r="T862" t="s">
        <v>4107</v>
      </c>
      <c r="U862">
        <v>0</v>
      </c>
      <c r="V862" t="s">
        <v>4104</v>
      </c>
      <c r="W862" t="s">
        <v>4105</v>
      </c>
    </row>
    <row r="863" spans="1:23" customFormat="1" ht="16" x14ac:dyDescent="0.2">
      <c r="A863" t="s">
        <v>4100</v>
      </c>
      <c r="B863" t="s">
        <v>4101</v>
      </c>
      <c r="C863" t="s">
        <v>4102</v>
      </c>
      <c r="D863">
        <v>1219</v>
      </c>
      <c r="E863" t="s">
        <v>1436</v>
      </c>
      <c r="F863" t="s">
        <v>799</v>
      </c>
      <c r="G863" t="s">
        <v>798</v>
      </c>
      <c r="H863" t="s">
        <v>798</v>
      </c>
      <c r="I863">
        <v>0</v>
      </c>
      <c r="J863" t="s">
        <v>797</v>
      </c>
      <c r="K863" t="s">
        <v>797</v>
      </c>
      <c r="L863" t="s">
        <v>811</v>
      </c>
      <c r="M863" t="s">
        <v>797</v>
      </c>
      <c r="N863" t="s">
        <v>812</v>
      </c>
      <c r="O863" t="s">
        <v>813</v>
      </c>
      <c r="P863" t="s">
        <v>797</v>
      </c>
      <c r="Q863" t="s">
        <v>797</v>
      </c>
      <c r="R863" t="s">
        <v>37</v>
      </c>
      <c r="S863" t="s">
        <v>814</v>
      </c>
      <c r="T863" t="s">
        <v>4108</v>
      </c>
      <c r="U863">
        <v>0</v>
      </c>
      <c r="V863" t="s">
        <v>4104</v>
      </c>
      <c r="W863" t="s">
        <v>4105</v>
      </c>
    </row>
    <row r="864" spans="1:23" customFormat="1" ht="16" x14ac:dyDescent="0.2">
      <c r="A864" t="s">
        <v>4100</v>
      </c>
      <c r="B864" t="s">
        <v>4101</v>
      </c>
      <c r="C864" t="s">
        <v>4102</v>
      </c>
      <c r="D864">
        <v>1219</v>
      </c>
      <c r="E864" t="s">
        <v>904</v>
      </c>
      <c r="F864" t="s">
        <v>799</v>
      </c>
      <c r="G864" t="s">
        <v>798</v>
      </c>
      <c r="H864" t="s">
        <v>798</v>
      </c>
      <c r="I864">
        <v>0</v>
      </c>
      <c r="J864" t="s">
        <v>797</v>
      </c>
      <c r="K864" t="s">
        <v>797</v>
      </c>
      <c r="L864" t="s">
        <v>811</v>
      </c>
      <c r="M864" t="s">
        <v>797</v>
      </c>
      <c r="N864" t="s">
        <v>812</v>
      </c>
      <c r="O864" t="s">
        <v>813</v>
      </c>
      <c r="P864" t="s">
        <v>797</v>
      </c>
      <c r="Q864" t="s">
        <v>797</v>
      </c>
      <c r="R864" t="s">
        <v>37</v>
      </c>
      <c r="S864" t="s">
        <v>814</v>
      </c>
      <c r="T864" t="s">
        <v>4109</v>
      </c>
      <c r="U864">
        <v>0</v>
      </c>
      <c r="V864" t="s">
        <v>4104</v>
      </c>
      <c r="W864" t="s">
        <v>4105</v>
      </c>
    </row>
    <row r="865" spans="1:23" customFormat="1" ht="16" x14ac:dyDescent="0.2">
      <c r="A865" t="s">
        <v>4110</v>
      </c>
      <c r="B865" t="s">
        <v>4111</v>
      </c>
      <c r="C865" t="s">
        <v>4112</v>
      </c>
      <c r="D865">
        <v>1389</v>
      </c>
      <c r="E865" t="s">
        <v>810</v>
      </c>
      <c r="F865" t="s">
        <v>799</v>
      </c>
      <c r="G865" t="s">
        <v>798</v>
      </c>
      <c r="H865" t="s">
        <v>798</v>
      </c>
      <c r="I865">
        <v>0</v>
      </c>
      <c r="J865" t="s">
        <v>797</v>
      </c>
      <c r="K865" t="s">
        <v>797</v>
      </c>
      <c r="L865" t="s">
        <v>1279</v>
      </c>
      <c r="M865" t="s">
        <v>797</v>
      </c>
      <c r="N865" t="s">
        <v>812</v>
      </c>
      <c r="O865" t="s">
        <v>813</v>
      </c>
      <c r="P865" t="s">
        <v>797</v>
      </c>
      <c r="Q865" t="s">
        <v>797</v>
      </c>
      <c r="R865" t="s">
        <v>37</v>
      </c>
      <c r="S865" t="s">
        <v>814</v>
      </c>
      <c r="T865" t="s">
        <v>4113</v>
      </c>
      <c r="U865">
        <v>0</v>
      </c>
      <c r="V865" t="s">
        <v>4114</v>
      </c>
      <c r="W865" t="s">
        <v>4115</v>
      </c>
    </row>
    <row r="866" spans="1:23" customFormat="1" ht="16" x14ac:dyDescent="0.2">
      <c r="A866" t="s">
        <v>4116</v>
      </c>
      <c r="B866" t="s">
        <v>4117</v>
      </c>
      <c r="C866" t="s">
        <v>748</v>
      </c>
      <c r="D866">
        <v>1390</v>
      </c>
      <c r="E866" t="s">
        <v>856</v>
      </c>
      <c r="F866" t="s">
        <v>799</v>
      </c>
      <c r="G866" t="s">
        <v>798</v>
      </c>
      <c r="H866" t="s">
        <v>798</v>
      </c>
      <c r="I866">
        <v>0</v>
      </c>
      <c r="J866" t="s">
        <v>797</v>
      </c>
      <c r="K866" t="s">
        <v>797</v>
      </c>
      <c r="L866" t="s">
        <v>1892</v>
      </c>
      <c r="M866" t="s">
        <v>797</v>
      </c>
      <c r="N866" t="s">
        <v>812</v>
      </c>
      <c r="O866" t="s">
        <v>813</v>
      </c>
      <c r="P866" t="s">
        <v>797</v>
      </c>
      <c r="Q866" t="s">
        <v>797</v>
      </c>
      <c r="R866" t="s">
        <v>37</v>
      </c>
      <c r="S866" t="s">
        <v>814</v>
      </c>
      <c r="T866" t="s">
        <v>4118</v>
      </c>
      <c r="U866">
        <v>0</v>
      </c>
      <c r="V866" t="s">
        <v>4119</v>
      </c>
      <c r="W866" t="s">
        <v>4120</v>
      </c>
    </row>
    <row r="867" spans="1:23" customFormat="1" ht="16" x14ac:dyDescent="0.2">
      <c r="A867" t="s">
        <v>4116</v>
      </c>
      <c r="B867" t="s">
        <v>4117</v>
      </c>
      <c r="C867" t="s">
        <v>748</v>
      </c>
      <c r="D867">
        <v>1390</v>
      </c>
      <c r="E867" t="s">
        <v>904</v>
      </c>
      <c r="F867" t="s">
        <v>799</v>
      </c>
      <c r="G867" t="s">
        <v>798</v>
      </c>
      <c r="H867" t="s">
        <v>798</v>
      </c>
      <c r="I867">
        <v>0</v>
      </c>
      <c r="J867" t="s">
        <v>797</v>
      </c>
      <c r="K867" t="s">
        <v>797</v>
      </c>
      <c r="L867" t="s">
        <v>1892</v>
      </c>
      <c r="M867" t="s">
        <v>797</v>
      </c>
      <c r="N867" t="s">
        <v>812</v>
      </c>
      <c r="O867" t="s">
        <v>813</v>
      </c>
      <c r="P867" t="s">
        <v>797</v>
      </c>
      <c r="Q867" t="s">
        <v>797</v>
      </c>
      <c r="R867" t="s">
        <v>37</v>
      </c>
      <c r="S867" t="s">
        <v>814</v>
      </c>
      <c r="T867" t="s">
        <v>4121</v>
      </c>
      <c r="U867">
        <v>0</v>
      </c>
      <c r="V867" t="s">
        <v>4119</v>
      </c>
      <c r="W867" t="s">
        <v>4120</v>
      </c>
    </row>
    <row r="868" spans="1:23" customFormat="1" ht="16" x14ac:dyDescent="0.2">
      <c r="A868" t="s">
        <v>4116</v>
      </c>
      <c r="B868" t="s">
        <v>4117</v>
      </c>
      <c r="C868" t="s">
        <v>748</v>
      </c>
      <c r="D868">
        <v>1390</v>
      </c>
      <c r="E868" t="s">
        <v>861</v>
      </c>
      <c r="F868" t="s">
        <v>799</v>
      </c>
      <c r="G868" t="s">
        <v>798</v>
      </c>
      <c r="H868" t="s">
        <v>798</v>
      </c>
      <c r="I868">
        <v>0</v>
      </c>
      <c r="J868" t="s">
        <v>797</v>
      </c>
      <c r="K868" t="s">
        <v>797</v>
      </c>
      <c r="L868" t="s">
        <v>1892</v>
      </c>
      <c r="M868" t="s">
        <v>797</v>
      </c>
      <c r="N868" t="s">
        <v>812</v>
      </c>
      <c r="O868" t="s">
        <v>813</v>
      </c>
      <c r="P868" t="s">
        <v>797</v>
      </c>
      <c r="Q868" t="s">
        <v>797</v>
      </c>
      <c r="R868" t="s">
        <v>37</v>
      </c>
      <c r="S868" t="s">
        <v>814</v>
      </c>
      <c r="T868" t="s">
        <v>4122</v>
      </c>
      <c r="U868">
        <v>0</v>
      </c>
      <c r="V868" t="s">
        <v>4119</v>
      </c>
      <c r="W868" t="s">
        <v>4120</v>
      </c>
    </row>
    <row r="869" spans="1:23" customFormat="1" ht="16" x14ac:dyDescent="0.2">
      <c r="A869" t="s">
        <v>4123</v>
      </c>
      <c r="B869" t="s">
        <v>4124</v>
      </c>
      <c r="C869" t="s">
        <v>4125</v>
      </c>
      <c r="D869">
        <v>2543</v>
      </c>
      <c r="E869" t="s">
        <v>866</v>
      </c>
      <c r="F869" t="s">
        <v>798</v>
      </c>
      <c r="G869" t="s">
        <v>799</v>
      </c>
      <c r="H869" t="s">
        <v>798</v>
      </c>
      <c r="I869">
        <v>0</v>
      </c>
      <c r="J869" t="s">
        <v>797</v>
      </c>
      <c r="K869" t="s">
        <v>797</v>
      </c>
      <c r="L869" t="s">
        <v>811</v>
      </c>
      <c r="M869" t="s">
        <v>797</v>
      </c>
      <c r="N869" t="s">
        <v>812</v>
      </c>
      <c r="O869" t="s">
        <v>813</v>
      </c>
      <c r="P869" t="s">
        <v>797</v>
      </c>
      <c r="Q869" t="s">
        <v>797</v>
      </c>
      <c r="R869" t="s">
        <v>37</v>
      </c>
      <c r="S869" t="s">
        <v>44</v>
      </c>
      <c r="T869" t="s">
        <v>4126</v>
      </c>
      <c r="U869">
        <v>0</v>
      </c>
      <c r="V869" t="s">
        <v>4127</v>
      </c>
      <c r="W869" t="s">
        <v>4128</v>
      </c>
    </row>
    <row r="870" spans="1:23" customFormat="1" ht="16" x14ac:dyDescent="0.2">
      <c r="A870" t="s">
        <v>4129</v>
      </c>
      <c r="B870" t="s">
        <v>4130</v>
      </c>
      <c r="C870" t="s">
        <v>4131</v>
      </c>
      <c r="D870">
        <v>1439</v>
      </c>
      <c r="E870" t="s">
        <v>866</v>
      </c>
      <c r="F870" t="s">
        <v>799</v>
      </c>
      <c r="G870" t="s">
        <v>798</v>
      </c>
      <c r="H870" t="s">
        <v>798</v>
      </c>
      <c r="I870">
        <v>0</v>
      </c>
      <c r="J870" t="s">
        <v>797</v>
      </c>
      <c r="K870" t="s">
        <v>797</v>
      </c>
      <c r="L870" t="s">
        <v>842</v>
      </c>
      <c r="M870" t="s">
        <v>843</v>
      </c>
      <c r="N870" t="s">
        <v>797</v>
      </c>
      <c r="O870" t="s">
        <v>797</v>
      </c>
      <c r="P870" t="s">
        <v>871</v>
      </c>
      <c r="Q870" t="s">
        <v>872</v>
      </c>
      <c r="R870" t="s">
        <v>37</v>
      </c>
      <c r="S870" t="s">
        <v>884</v>
      </c>
      <c r="T870" t="s">
        <v>4132</v>
      </c>
      <c r="U870">
        <v>0</v>
      </c>
      <c r="V870" t="s">
        <v>4133</v>
      </c>
      <c r="W870" t="s">
        <v>4134</v>
      </c>
    </row>
    <row r="871" spans="1:23" customFormat="1" ht="16" x14ac:dyDescent="0.2">
      <c r="A871" t="s">
        <v>4135</v>
      </c>
      <c r="B871" t="s">
        <v>4136</v>
      </c>
      <c r="C871" t="s">
        <v>4137</v>
      </c>
      <c r="D871">
        <v>1392</v>
      </c>
      <c r="E871" t="s">
        <v>1092</v>
      </c>
      <c r="F871" t="s">
        <v>799</v>
      </c>
      <c r="G871" t="s">
        <v>798</v>
      </c>
      <c r="H871" t="s">
        <v>798</v>
      </c>
      <c r="I871">
        <v>0</v>
      </c>
      <c r="J871" t="s">
        <v>797</v>
      </c>
      <c r="K871" t="s">
        <v>797</v>
      </c>
      <c r="L871" t="s">
        <v>824</v>
      </c>
      <c r="M871" t="s">
        <v>843</v>
      </c>
      <c r="N871" t="s">
        <v>797</v>
      </c>
      <c r="O871" t="s">
        <v>797</v>
      </c>
      <c r="P871" t="s">
        <v>1313</v>
      </c>
      <c r="Q871" t="s">
        <v>1314</v>
      </c>
      <c r="R871" t="s">
        <v>37</v>
      </c>
      <c r="S871" t="s">
        <v>814</v>
      </c>
      <c r="T871" t="s">
        <v>4138</v>
      </c>
      <c r="U871">
        <v>0</v>
      </c>
      <c r="V871" t="s">
        <v>4139</v>
      </c>
      <c r="W871" t="s">
        <v>4140</v>
      </c>
    </row>
    <row r="872" spans="1:23" customFormat="1" ht="16" x14ac:dyDescent="0.2">
      <c r="A872" t="s">
        <v>4135</v>
      </c>
      <c r="B872" t="s">
        <v>4136</v>
      </c>
      <c r="C872" t="s">
        <v>4137</v>
      </c>
      <c r="D872">
        <v>1392</v>
      </c>
      <c r="E872" t="s">
        <v>144</v>
      </c>
      <c r="F872" t="s">
        <v>799</v>
      </c>
      <c r="G872" t="s">
        <v>798</v>
      </c>
      <c r="H872" t="s">
        <v>798</v>
      </c>
      <c r="I872">
        <v>0</v>
      </c>
      <c r="J872" t="s">
        <v>797</v>
      </c>
      <c r="K872" t="s">
        <v>797</v>
      </c>
      <c r="L872" t="s">
        <v>824</v>
      </c>
      <c r="M872" t="s">
        <v>843</v>
      </c>
      <c r="N872" t="s">
        <v>797</v>
      </c>
      <c r="O872" t="s">
        <v>797</v>
      </c>
      <c r="P872" t="s">
        <v>1313</v>
      </c>
      <c r="Q872" t="s">
        <v>1314</v>
      </c>
      <c r="R872" t="s">
        <v>37</v>
      </c>
      <c r="S872" t="s">
        <v>814</v>
      </c>
      <c r="T872" t="s">
        <v>4141</v>
      </c>
      <c r="U872">
        <v>0</v>
      </c>
      <c r="V872" t="s">
        <v>4139</v>
      </c>
      <c r="W872" t="s">
        <v>4140</v>
      </c>
    </row>
    <row r="873" spans="1:23" customFormat="1" ht="16" x14ac:dyDescent="0.2">
      <c r="A873" t="s">
        <v>4135</v>
      </c>
      <c r="B873" t="s">
        <v>4136</v>
      </c>
      <c r="C873" t="s">
        <v>4137</v>
      </c>
      <c r="D873">
        <v>1392</v>
      </c>
      <c r="E873" t="s">
        <v>985</v>
      </c>
      <c r="F873" t="s">
        <v>799</v>
      </c>
      <c r="G873" t="s">
        <v>798</v>
      </c>
      <c r="H873" t="s">
        <v>798</v>
      </c>
      <c r="I873">
        <v>0</v>
      </c>
      <c r="J873" t="s">
        <v>797</v>
      </c>
      <c r="K873" t="s">
        <v>797</v>
      </c>
      <c r="L873" t="s">
        <v>824</v>
      </c>
      <c r="M873" t="s">
        <v>843</v>
      </c>
      <c r="N873" t="s">
        <v>797</v>
      </c>
      <c r="O873" t="s">
        <v>797</v>
      </c>
      <c r="P873" t="s">
        <v>1313</v>
      </c>
      <c r="Q873" t="s">
        <v>1314</v>
      </c>
      <c r="R873" t="s">
        <v>37</v>
      </c>
      <c r="S873" t="s">
        <v>814</v>
      </c>
      <c r="T873" t="s">
        <v>4142</v>
      </c>
      <c r="U873">
        <v>0</v>
      </c>
      <c r="V873" t="s">
        <v>4139</v>
      </c>
      <c r="W873" t="s">
        <v>4140</v>
      </c>
    </row>
    <row r="874" spans="1:23" customFormat="1" ht="16" x14ac:dyDescent="0.2">
      <c r="A874" t="s">
        <v>4135</v>
      </c>
      <c r="B874" t="s">
        <v>4136</v>
      </c>
      <c r="C874" t="s">
        <v>4137</v>
      </c>
      <c r="D874">
        <v>1392</v>
      </c>
      <c r="E874" t="s">
        <v>866</v>
      </c>
      <c r="F874" t="s">
        <v>799</v>
      </c>
      <c r="G874" t="s">
        <v>798</v>
      </c>
      <c r="H874" t="s">
        <v>798</v>
      </c>
      <c r="I874">
        <v>0</v>
      </c>
      <c r="J874" t="s">
        <v>797</v>
      </c>
      <c r="K874" t="s">
        <v>797</v>
      </c>
      <c r="L874" t="s">
        <v>824</v>
      </c>
      <c r="M874" t="s">
        <v>843</v>
      </c>
      <c r="N874" t="s">
        <v>797</v>
      </c>
      <c r="O874" t="s">
        <v>797</v>
      </c>
      <c r="P874" t="s">
        <v>1313</v>
      </c>
      <c r="Q874" t="s">
        <v>1314</v>
      </c>
      <c r="R874" t="s">
        <v>37</v>
      </c>
      <c r="S874" t="s">
        <v>814</v>
      </c>
      <c r="T874" t="s">
        <v>4143</v>
      </c>
      <c r="U874">
        <v>0</v>
      </c>
      <c r="V874" t="s">
        <v>4139</v>
      </c>
      <c r="W874" t="s">
        <v>4140</v>
      </c>
    </row>
    <row r="875" spans="1:23" customFormat="1" ht="16" x14ac:dyDescent="0.2">
      <c r="A875" t="s">
        <v>4135</v>
      </c>
      <c r="B875" t="s">
        <v>4136</v>
      </c>
      <c r="C875" t="s">
        <v>4137</v>
      </c>
      <c r="D875">
        <v>1392</v>
      </c>
      <c r="E875" t="s">
        <v>856</v>
      </c>
      <c r="F875" t="s">
        <v>799</v>
      </c>
      <c r="G875" t="s">
        <v>798</v>
      </c>
      <c r="H875" t="s">
        <v>798</v>
      </c>
      <c r="I875">
        <v>0</v>
      </c>
      <c r="J875" t="s">
        <v>797</v>
      </c>
      <c r="K875" t="s">
        <v>797</v>
      </c>
      <c r="L875" t="s">
        <v>824</v>
      </c>
      <c r="M875" t="s">
        <v>843</v>
      </c>
      <c r="N875" t="s">
        <v>797</v>
      </c>
      <c r="O875" t="s">
        <v>797</v>
      </c>
      <c r="P875" t="s">
        <v>1313</v>
      </c>
      <c r="Q875" t="s">
        <v>1314</v>
      </c>
      <c r="R875" t="s">
        <v>37</v>
      </c>
      <c r="S875" t="s">
        <v>814</v>
      </c>
      <c r="T875" t="s">
        <v>4144</v>
      </c>
      <c r="U875">
        <v>0</v>
      </c>
      <c r="V875" t="s">
        <v>4139</v>
      </c>
      <c r="W875" t="s">
        <v>4140</v>
      </c>
    </row>
    <row r="876" spans="1:23" customFormat="1" ht="16" x14ac:dyDescent="0.2">
      <c r="A876" t="s">
        <v>4135</v>
      </c>
      <c r="B876" t="s">
        <v>4136</v>
      </c>
      <c r="C876" t="s">
        <v>4137</v>
      </c>
      <c r="D876">
        <v>1392</v>
      </c>
      <c r="E876" t="s">
        <v>870</v>
      </c>
      <c r="F876" t="s">
        <v>799</v>
      </c>
      <c r="G876" t="s">
        <v>798</v>
      </c>
      <c r="H876" t="s">
        <v>798</v>
      </c>
      <c r="I876">
        <v>0</v>
      </c>
      <c r="J876" t="s">
        <v>797</v>
      </c>
      <c r="K876" t="s">
        <v>797</v>
      </c>
      <c r="L876" t="s">
        <v>824</v>
      </c>
      <c r="M876" t="s">
        <v>843</v>
      </c>
      <c r="N876" t="s">
        <v>797</v>
      </c>
      <c r="O876" t="s">
        <v>797</v>
      </c>
      <c r="P876" t="s">
        <v>1313</v>
      </c>
      <c r="Q876" t="s">
        <v>1314</v>
      </c>
      <c r="R876" t="s">
        <v>37</v>
      </c>
      <c r="S876" t="s">
        <v>814</v>
      </c>
      <c r="T876" t="s">
        <v>4145</v>
      </c>
      <c r="U876">
        <v>0</v>
      </c>
      <c r="V876" t="s">
        <v>4139</v>
      </c>
      <c r="W876" t="s">
        <v>4140</v>
      </c>
    </row>
    <row r="877" spans="1:23" customFormat="1" ht="16" x14ac:dyDescent="0.2">
      <c r="A877" t="s">
        <v>4146</v>
      </c>
      <c r="B877" t="s">
        <v>4147</v>
      </c>
      <c r="C877" t="s">
        <v>4148</v>
      </c>
      <c r="D877">
        <v>49</v>
      </c>
      <c r="E877" t="s">
        <v>810</v>
      </c>
      <c r="F877" t="s">
        <v>799</v>
      </c>
      <c r="G877" t="s">
        <v>798</v>
      </c>
      <c r="H877" t="s">
        <v>798</v>
      </c>
      <c r="I877">
        <v>0</v>
      </c>
      <c r="J877" t="s">
        <v>2065</v>
      </c>
      <c r="K877" t="s">
        <v>1278</v>
      </c>
      <c r="L877" t="s">
        <v>1191</v>
      </c>
      <c r="M877" t="s">
        <v>801</v>
      </c>
      <c r="N877" t="s">
        <v>931</v>
      </c>
      <c r="O877" t="s">
        <v>813</v>
      </c>
      <c r="P877" t="s">
        <v>4149</v>
      </c>
      <c r="Q877" t="s">
        <v>4150</v>
      </c>
      <c r="R877" t="s">
        <v>4151</v>
      </c>
      <c r="S877" t="s">
        <v>884</v>
      </c>
      <c r="T877" t="s">
        <v>4152</v>
      </c>
      <c r="U877">
        <v>38</v>
      </c>
      <c r="V877" t="s">
        <v>4153</v>
      </c>
      <c r="W877" t="s">
        <v>4154</v>
      </c>
    </row>
    <row r="878" spans="1:23" customFormat="1" ht="16" x14ac:dyDescent="0.2">
      <c r="A878" t="s">
        <v>4155</v>
      </c>
      <c r="B878" t="s">
        <v>4156</v>
      </c>
      <c r="C878" t="s">
        <v>4157</v>
      </c>
      <c r="D878">
        <v>2247</v>
      </c>
      <c r="E878" t="s">
        <v>1041</v>
      </c>
      <c r="F878" t="s">
        <v>799</v>
      </c>
      <c r="G878" t="s">
        <v>798</v>
      </c>
      <c r="H878" t="s">
        <v>798</v>
      </c>
      <c r="I878">
        <v>0</v>
      </c>
      <c r="J878" t="s">
        <v>797</v>
      </c>
      <c r="K878" t="s">
        <v>797</v>
      </c>
      <c r="L878" t="s">
        <v>37</v>
      </c>
      <c r="M878" t="s">
        <v>843</v>
      </c>
      <c r="N878" t="s">
        <v>797</v>
      </c>
      <c r="O878" t="s">
        <v>797</v>
      </c>
      <c r="P878" t="s">
        <v>1313</v>
      </c>
      <c r="Q878" t="s">
        <v>1314</v>
      </c>
      <c r="R878" t="s">
        <v>37</v>
      </c>
      <c r="S878" t="s">
        <v>814</v>
      </c>
      <c r="T878" t="s">
        <v>4158</v>
      </c>
      <c r="U878">
        <v>0</v>
      </c>
      <c r="V878" t="s">
        <v>4159</v>
      </c>
      <c r="W878" t="s">
        <v>4160</v>
      </c>
    </row>
    <row r="879" spans="1:23" customFormat="1" ht="16" x14ac:dyDescent="0.2">
      <c r="A879" t="s">
        <v>4161</v>
      </c>
      <c r="B879" t="s">
        <v>37</v>
      </c>
      <c r="C879" t="s">
        <v>37</v>
      </c>
      <c r="D879">
        <v>1394</v>
      </c>
      <c r="E879" t="s">
        <v>1041</v>
      </c>
      <c r="F879" t="s">
        <v>799</v>
      </c>
      <c r="G879" t="s">
        <v>798</v>
      </c>
      <c r="H879" t="s">
        <v>798</v>
      </c>
      <c r="I879">
        <v>0</v>
      </c>
      <c r="J879" t="s">
        <v>4162</v>
      </c>
      <c r="K879" t="s">
        <v>4163</v>
      </c>
      <c r="L879" t="s">
        <v>811</v>
      </c>
      <c r="M879" t="s">
        <v>801</v>
      </c>
      <c r="N879" t="s">
        <v>797</v>
      </c>
      <c r="O879" t="s">
        <v>797</v>
      </c>
      <c r="P879" t="s">
        <v>4164</v>
      </c>
      <c r="Q879" t="s">
        <v>4165</v>
      </c>
      <c r="R879" t="s">
        <v>4166</v>
      </c>
      <c r="S879" t="s">
        <v>44</v>
      </c>
      <c r="T879" t="s">
        <v>4167</v>
      </c>
      <c r="U879">
        <v>0</v>
      </c>
      <c r="V879" t="s">
        <v>4168</v>
      </c>
      <c r="W879" t="s">
        <v>4169</v>
      </c>
    </row>
    <row r="880" spans="1:23" customFormat="1" ht="16" x14ac:dyDescent="0.2">
      <c r="A880" t="s">
        <v>4170</v>
      </c>
      <c r="B880" t="s">
        <v>37</v>
      </c>
      <c r="C880" t="s">
        <v>37</v>
      </c>
      <c r="D880">
        <v>1419</v>
      </c>
      <c r="E880" t="s">
        <v>866</v>
      </c>
      <c r="F880" t="s">
        <v>798</v>
      </c>
      <c r="G880" t="s">
        <v>799</v>
      </c>
      <c r="H880" t="s">
        <v>798</v>
      </c>
      <c r="I880">
        <v>0</v>
      </c>
      <c r="J880" t="s">
        <v>797</v>
      </c>
      <c r="K880" t="s">
        <v>797</v>
      </c>
      <c r="L880" t="s">
        <v>811</v>
      </c>
      <c r="M880" t="s">
        <v>797</v>
      </c>
      <c r="N880" t="s">
        <v>812</v>
      </c>
      <c r="O880" t="s">
        <v>813</v>
      </c>
      <c r="P880" t="s">
        <v>797</v>
      </c>
      <c r="Q880" t="s">
        <v>797</v>
      </c>
      <c r="R880" t="s">
        <v>37</v>
      </c>
      <c r="S880" t="s">
        <v>814</v>
      </c>
      <c r="T880" t="s">
        <v>4171</v>
      </c>
      <c r="U880">
        <v>0</v>
      </c>
      <c r="V880" t="s">
        <v>4172</v>
      </c>
      <c r="W880" t="s">
        <v>4173</v>
      </c>
    </row>
    <row r="881" spans="1:23" customFormat="1" ht="16" x14ac:dyDescent="0.2">
      <c r="A881" t="s">
        <v>4170</v>
      </c>
      <c r="B881" t="s">
        <v>37</v>
      </c>
      <c r="C881" t="s">
        <v>37</v>
      </c>
      <c r="D881">
        <v>1419</v>
      </c>
      <c r="E881" t="s">
        <v>856</v>
      </c>
      <c r="F881" t="s">
        <v>798</v>
      </c>
      <c r="G881" t="s">
        <v>799</v>
      </c>
      <c r="H881" t="s">
        <v>798</v>
      </c>
      <c r="I881">
        <v>0</v>
      </c>
      <c r="J881" t="s">
        <v>4174</v>
      </c>
      <c r="K881" t="s">
        <v>4175</v>
      </c>
      <c r="L881" t="s">
        <v>811</v>
      </c>
      <c r="M881" t="s">
        <v>801</v>
      </c>
      <c r="N881" t="s">
        <v>797</v>
      </c>
      <c r="O881" t="s">
        <v>797</v>
      </c>
      <c r="P881" t="s">
        <v>4176</v>
      </c>
      <c r="Q881" t="s">
        <v>4177</v>
      </c>
      <c r="R881" t="s">
        <v>4178</v>
      </c>
      <c r="S881" t="s">
        <v>814</v>
      </c>
      <c r="T881" t="s">
        <v>4179</v>
      </c>
      <c r="U881">
        <v>0</v>
      </c>
      <c r="V881" t="s">
        <v>4172</v>
      </c>
      <c r="W881" t="s">
        <v>4173</v>
      </c>
    </row>
    <row r="882" spans="1:23" customFormat="1" ht="16" x14ac:dyDescent="0.2">
      <c r="A882" t="s">
        <v>4180</v>
      </c>
      <c r="B882" t="s">
        <v>4181</v>
      </c>
      <c r="C882" t="s">
        <v>4182</v>
      </c>
      <c r="D882">
        <v>50</v>
      </c>
      <c r="E882" t="s">
        <v>877</v>
      </c>
      <c r="F882" t="s">
        <v>799</v>
      </c>
      <c r="G882" t="s">
        <v>798</v>
      </c>
      <c r="H882" t="s">
        <v>798</v>
      </c>
      <c r="I882">
        <v>0</v>
      </c>
      <c r="J882" t="s">
        <v>4183</v>
      </c>
      <c r="K882" t="s">
        <v>4184</v>
      </c>
      <c r="L882" t="s">
        <v>1892</v>
      </c>
      <c r="M882" t="s">
        <v>801</v>
      </c>
      <c r="N882" t="s">
        <v>931</v>
      </c>
      <c r="O882" t="s">
        <v>952</v>
      </c>
      <c r="P882" t="s">
        <v>4185</v>
      </c>
      <c r="Q882" t="s">
        <v>4186</v>
      </c>
      <c r="R882" t="s">
        <v>4187</v>
      </c>
      <c r="S882" t="s">
        <v>44</v>
      </c>
      <c r="T882" t="s">
        <v>4188</v>
      </c>
      <c r="U882">
        <v>2</v>
      </c>
      <c r="V882" t="s">
        <v>4189</v>
      </c>
      <c r="W882" t="s">
        <v>4190</v>
      </c>
    </row>
    <row r="883" spans="1:23" customFormat="1" ht="16" x14ac:dyDescent="0.2">
      <c r="A883" t="s">
        <v>4180</v>
      </c>
      <c r="B883" t="s">
        <v>4181</v>
      </c>
      <c r="C883" t="s">
        <v>4182</v>
      </c>
      <c r="D883">
        <v>50</v>
      </c>
      <c r="E883" t="s">
        <v>810</v>
      </c>
      <c r="F883" t="s">
        <v>799</v>
      </c>
      <c r="G883" t="s">
        <v>798</v>
      </c>
      <c r="H883" t="s">
        <v>798</v>
      </c>
      <c r="I883">
        <v>0</v>
      </c>
      <c r="J883" t="s">
        <v>1660</v>
      </c>
      <c r="K883" t="s">
        <v>4184</v>
      </c>
      <c r="L883" t="s">
        <v>1892</v>
      </c>
      <c r="M883" t="s">
        <v>801</v>
      </c>
      <c r="N883" t="s">
        <v>931</v>
      </c>
      <c r="O883" t="s">
        <v>952</v>
      </c>
      <c r="P883" t="s">
        <v>4185</v>
      </c>
      <c r="Q883" t="s">
        <v>4186</v>
      </c>
      <c r="R883" t="s">
        <v>4191</v>
      </c>
      <c r="S883" t="s">
        <v>44</v>
      </c>
      <c r="T883" t="s">
        <v>4192</v>
      </c>
      <c r="U883">
        <v>2</v>
      </c>
      <c r="V883" t="s">
        <v>4189</v>
      </c>
      <c r="W883" t="s">
        <v>4190</v>
      </c>
    </row>
    <row r="884" spans="1:23" customFormat="1" ht="16" x14ac:dyDescent="0.2">
      <c r="A884" t="s">
        <v>4193</v>
      </c>
      <c r="B884" t="s">
        <v>4194</v>
      </c>
      <c r="C884" t="s">
        <v>4195</v>
      </c>
      <c r="D884">
        <v>1395</v>
      </c>
      <c r="E884" t="s">
        <v>144</v>
      </c>
      <c r="F884" t="s">
        <v>799</v>
      </c>
      <c r="G884" t="s">
        <v>798</v>
      </c>
      <c r="H884" t="s">
        <v>798</v>
      </c>
      <c r="I884">
        <v>0</v>
      </c>
      <c r="J884" t="s">
        <v>797</v>
      </c>
      <c r="K884" t="s">
        <v>797</v>
      </c>
      <c r="L884" t="s">
        <v>811</v>
      </c>
      <c r="M884" t="s">
        <v>797</v>
      </c>
      <c r="N884" t="s">
        <v>812</v>
      </c>
      <c r="O884" t="s">
        <v>813</v>
      </c>
      <c r="P884" t="s">
        <v>797</v>
      </c>
      <c r="Q884" t="s">
        <v>797</v>
      </c>
      <c r="R884" t="s">
        <v>37</v>
      </c>
      <c r="S884" t="s">
        <v>814</v>
      </c>
      <c r="T884" t="s">
        <v>4196</v>
      </c>
      <c r="U884">
        <v>0</v>
      </c>
      <c r="V884" t="s">
        <v>4197</v>
      </c>
      <c r="W884" t="s">
        <v>4198</v>
      </c>
    </row>
    <row r="885" spans="1:23" customFormat="1" ht="16" x14ac:dyDescent="0.2">
      <c r="A885" t="s">
        <v>4193</v>
      </c>
      <c r="B885" t="s">
        <v>4194</v>
      </c>
      <c r="C885" t="s">
        <v>4195</v>
      </c>
      <c r="D885">
        <v>1395</v>
      </c>
      <c r="E885" t="s">
        <v>985</v>
      </c>
      <c r="F885" t="s">
        <v>799</v>
      </c>
      <c r="G885" t="s">
        <v>798</v>
      </c>
      <c r="H885" t="s">
        <v>798</v>
      </c>
      <c r="I885">
        <v>0</v>
      </c>
      <c r="J885" t="s">
        <v>797</v>
      </c>
      <c r="K885" t="s">
        <v>797</v>
      </c>
      <c r="L885" t="s">
        <v>811</v>
      </c>
      <c r="M885" t="s">
        <v>797</v>
      </c>
      <c r="N885" t="s">
        <v>812</v>
      </c>
      <c r="O885" t="s">
        <v>813</v>
      </c>
      <c r="P885" t="s">
        <v>797</v>
      </c>
      <c r="Q885" t="s">
        <v>797</v>
      </c>
      <c r="R885" t="s">
        <v>37</v>
      </c>
      <c r="S885" t="s">
        <v>814</v>
      </c>
      <c r="T885" t="s">
        <v>4199</v>
      </c>
      <c r="U885">
        <v>0</v>
      </c>
      <c r="V885" t="s">
        <v>4197</v>
      </c>
      <c r="W885" t="s">
        <v>4198</v>
      </c>
    </row>
    <row r="886" spans="1:23" customFormat="1" ht="16" x14ac:dyDescent="0.2">
      <c r="A886" t="s">
        <v>4193</v>
      </c>
      <c r="B886" t="s">
        <v>4194</v>
      </c>
      <c r="C886" t="s">
        <v>4195</v>
      </c>
      <c r="D886">
        <v>1395</v>
      </c>
      <c r="E886" t="s">
        <v>1041</v>
      </c>
      <c r="F886" t="s">
        <v>799</v>
      </c>
      <c r="G886" t="s">
        <v>798</v>
      </c>
      <c r="H886" t="s">
        <v>798</v>
      </c>
      <c r="I886">
        <v>0</v>
      </c>
      <c r="J886" t="s">
        <v>797</v>
      </c>
      <c r="K886" t="s">
        <v>797</v>
      </c>
      <c r="L886" t="s">
        <v>811</v>
      </c>
      <c r="M886" t="s">
        <v>797</v>
      </c>
      <c r="N886" t="s">
        <v>812</v>
      </c>
      <c r="O886" t="s">
        <v>813</v>
      </c>
      <c r="P886" t="s">
        <v>797</v>
      </c>
      <c r="Q886" t="s">
        <v>797</v>
      </c>
      <c r="R886" t="s">
        <v>37</v>
      </c>
      <c r="S886" t="s">
        <v>814</v>
      </c>
      <c r="T886" t="s">
        <v>4200</v>
      </c>
      <c r="U886">
        <v>0</v>
      </c>
      <c r="V886" t="s">
        <v>4197</v>
      </c>
      <c r="W886" t="s">
        <v>4198</v>
      </c>
    </row>
    <row r="887" spans="1:23" customFormat="1" ht="16" x14ac:dyDescent="0.2">
      <c r="A887" t="s">
        <v>4193</v>
      </c>
      <c r="B887" t="s">
        <v>4194</v>
      </c>
      <c r="C887" t="s">
        <v>4195</v>
      </c>
      <c r="D887">
        <v>1395</v>
      </c>
      <c r="E887" t="s">
        <v>1436</v>
      </c>
      <c r="F887" t="s">
        <v>799</v>
      </c>
      <c r="G887" t="s">
        <v>798</v>
      </c>
      <c r="H887" t="s">
        <v>798</v>
      </c>
      <c r="I887">
        <v>0</v>
      </c>
      <c r="J887" t="s">
        <v>797</v>
      </c>
      <c r="K887" t="s">
        <v>797</v>
      </c>
      <c r="L887" t="s">
        <v>811</v>
      </c>
      <c r="M887" t="s">
        <v>797</v>
      </c>
      <c r="N887" t="s">
        <v>812</v>
      </c>
      <c r="O887" t="s">
        <v>813</v>
      </c>
      <c r="P887" t="s">
        <v>797</v>
      </c>
      <c r="Q887" t="s">
        <v>797</v>
      </c>
      <c r="R887" t="s">
        <v>37</v>
      </c>
      <c r="S887" t="s">
        <v>814</v>
      </c>
      <c r="T887" t="s">
        <v>4201</v>
      </c>
      <c r="U887">
        <v>0</v>
      </c>
      <c r="V887" t="s">
        <v>4197</v>
      </c>
      <c r="W887" t="s">
        <v>4198</v>
      </c>
    </row>
    <row r="888" spans="1:23" customFormat="1" ht="16" x14ac:dyDescent="0.2">
      <c r="A888" t="s">
        <v>4193</v>
      </c>
      <c r="B888" t="s">
        <v>4194</v>
      </c>
      <c r="C888" t="s">
        <v>4195</v>
      </c>
      <c r="D888">
        <v>1395</v>
      </c>
      <c r="E888" t="s">
        <v>904</v>
      </c>
      <c r="F888" t="s">
        <v>799</v>
      </c>
      <c r="G888" t="s">
        <v>798</v>
      </c>
      <c r="H888" t="s">
        <v>798</v>
      </c>
      <c r="I888">
        <v>0</v>
      </c>
      <c r="J888" t="s">
        <v>797</v>
      </c>
      <c r="K888" t="s">
        <v>797</v>
      </c>
      <c r="L888" t="s">
        <v>811</v>
      </c>
      <c r="M888" t="s">
        <v>797</v>
      </c>
      <c r="N888" t="s">
        <v>812</v>
      </c>
      <c r="O888" t="s">
        <v>813</v>
      </c>
      <c r="P888" t="s">
        <v>797</v>
      </c>
      <c r="Q888" t="s">
        <v>797</v>
      </c>
      <c r="R888" t="s">
        <v>37</v>
      </c>
      <c r="S888" t="s">
        <v>814</v>
      </c>
      <c r="T888" t="s">
        <v>4202</v>
      </c>
      <c r="U888">
        <v>0</v>
      </c>
      <c r="V888" t="s">
        <v>4197</v>
      </c>
      <c r="W888" t="s">
        <v>4198</v>
      </c>
    </row>
    <row r="889" spans="1:23" customFormat="1" ht="16" x14ac:dyDescent="0.2">
      <c r="A889" t="s">
        <v>4193</v>
      </c>
      <c r="B889" t="s">
        <v>4194</v>
      </c>
      <c r="C889" t="s">
        <v>4195</v>
      </c>
      <c r="D889">
        <v>1395</v>
      </c>
      <c r="E889" t="s">
        <v>861</v>
      </c>
      <c r="F889" t="s">
        <v>799</v>
      </c>
      <c r="G889" t="s">
        <v>798</v>
      </c>
      <c r="H889" t="s">
        <v>798</v>
      </c>
      <c r="I889">
        <v>0</v>
      </c>
      <c r="J889" t="s">
        <v>797</v>
      </c>
      <c r="K889" t="s">
        <v>797</v>
      </c>
      <c r="L889" t="s">
        <v>835</v>
      </c>
      <c r="M889" t="s">
        <v>843</v>
      </c>
      <c r="N889" t="s">
        <v>797</v>
      </c>
      <c r="O889" t="s">
        <v>797</v>
      </c>
      <c r="P889" t="s">
        <v>898</v>
      </c>
      <c r="Q889" t="s">
        <v>899</v>
      </c>
      <c r="R889" t="s">
        <v>37</v>
      </c>
      <c r="S889" t="s">
        <v>814</v>
      </c>
      <c r="T889" t="s">
        <v>4203</v>
      </c>
      <c r="U889">
        <v>0</v>
      </c>
      <c r="V889" t="s">
        <v>4197</v>
      </c>
      <c r="W889" t="s">
        <v>4198</v>
      </c>
    </row>
    <row r="890" spans="1:23" customFormat="1" ht="16" x14ac:dyDescent="0.2">
      <c r="A890" t="s">
        <v>4204</v>
      </c>
      <c r="B890" t="s">
        <v>4205</v>
      </c>
      <c r="C890" t="s">
        <v>4206</v>
      </c>
      <c r="D890">
        <v>1378</v>
      </c>
      <c r="E890" t="s">
        <v>810</v>
      </c>
      <c r="F890" t="s">
        <v>799</v>
      </c>
      <c r="G890" t="s">
        <v>798</v>
      </c>
      <c r="H890" t="s">
        <v>798</v>
      </c>
      <c r="I890">
        <v>0</v>
      </c>
      <c r="J890" t="s">
        <v>2429</v>
      </c>
      <c r="K890" t="s">
        <v>1736</v>
      </c>
      <c r="L890" t="s">
        <v>824</v>
      </c>
      <c r="M890" t="s">
        <v>801</v>
      </c>
      <c r="N890" t="s">
        <v>797</v>
      </c>
      <c r="O890" t="s">
        <v>797</v>
      </c>
      <c r="P890" t="s">
        <v>4207</v>
      </c>
      <c r="Q890" t="s">
        <v>4208</v>
      </c>
      <c r="R890" t="s">
        <v>4209</v>
      </c>
      <c r="S890" t="s">
        <v>44</v>
      </c>
      <c r="T890" t="s">
        <v>4210</v>
      </c>
      <c r="U890">
        <v>1</v>
      </c>
      <c r="V890" t="s">
        <v>4211</v>
      </c>
      <c r="W890" t="s">
        <v>4212</v>
      </c>
    </row>
    <row r="891" spans="1:23" customFormat="1" ht="16" x14ac:dyDescent="0.2">
      <c r="A891" t="s">
        <v>4213</v>
      </c>
      <c r="B891" t="s">
        <v>4214</v>
      </c>
      <c r="C891" t="s">
        <v>4215</v>
      </c>
      <c r="D891">
        <v>51</v>
      </c>
      <c r="E891" t="s">
        <v>992</v>
      </c>
      <c r="F891" t="s">
        <v>799</v>
      </c>
      <c r="G891" t="s">
        <v>798</v>
      </c>
      <c r="H891" t="s">
        <v>798</v>
      </c>
      <c r="I891">
        <v>0</v>
      </c>
      <c r="J891" t="s">
        <v>1220</v>
      </c>
      <c r="K891" t="s">
        <v>1221</v>
      </c>
      <c r="L891" t="s">
        <v>1035</v>
      </c>
      <c r="M891" t="s">
        <v>801</v>
      </c>
      <c r="N891" t="s">
        <v>797</v>
      </c>
      <c r="O891" t="s">
        <v>797</v>
      </c>
      <c r="P891" t="s">
        <v>4216</v>
      </c>
      <c r="Q891" t="s">
        <v>4217</v>
      </c>
      <c r="R891" t="s">
        <v>4218</v>
      </c>
      <c r="S891" t="s">
        <v>814</v>
      </c>
      <c r="T891" t="s">
        <v>4219</v>
      </c>
      <c r="U891">
        <v>0</v>
      </c>
      <c r="V891" t="s">
        <v>4220</v>
      </c>
      <c r="W891" t="s">
        <v>4221</v>
      </c>
    </row>
    <row r="892" spans="1:23" customFormat="1" ht="16" x14ac:dyDescent="0.2">
      <c r="A892" t="s">
        <v>4213</v>
      </c>
      <c r="B892" t="s">
        <v>4214</v>
      </c>
      <c r="C892" t="s">
        <v>4215</v>
      </c>
      <c r="D892">
        <v>51</v>
      </c>
      <c r="E892" t="s">
        <v>877</v>
      </c>
      <c r="F892" t="s">
        <v>799</v>
      </c>
      <c r="G892" t="s">
        <v>798</v>
      </c>
      <c r="H892" t="s">
        <v>798</v>
      </c>
      <c r="I892">
        <v>0</v>
      </c>
      <c r="J892" t="s">
        <v>1002</v>
      </c>
      <c r="K892" t="s">
        <v>1328</v>
      </c>
      <c r="L892" t="s">
        <v>1035</v>
      </c>
      <c r="M892" t="s">
        <v>801</v>
      </c>
      <c r="N892" t="s">
        <v>931</v>
      </c>
      <c r="O892" t="s">
        <v>813</v>
      </c>
      <c r="P892" t="s">
        <v>4222</v>
      </c>
      <c r="Q892" t="s">
        <v>4223</v>
      </c>
      <c r="R892" t="s">
        <v>4224</v>
      </c>
      <c r="S892" t="s">
        <v>884</v>
      </c>
      <c r="T892" t="s">
        <v>4225</v>
      </c>
      <c r="U892">
        <v>394</v>
      </c>
      <c r="V892" t="s">
        <v>4220</v>
      </c>
      <c r="W892" t="s">
        <v>4221</v>
      </c>
    </row>
    <row r="893" spans="1:23" customFormat="1" ht="16" x14ac:dyDescent="0.2">
      <c r="A893" t="s">
        <v>4213</v>
      </c>
      <c r="B893" t="s">
        <v>4214</v>
      </c>
      <c r="C893" t="s">
        <v>4215</v>
      </c>
      <c r="D893">
        <v>51</v>
      </c>
      <c r="E893" t="s">
        <v>955</v>
      </c>
      <c r="F893" t="s">
        <v>799</v>
      </c>
      <c r="G893" t="s">
        <v>798</v>
      </c>
      <c r="H893" t="s">
        <v>798</v>
      </c>
      <c r="I893">
        <v>0</v>
      </c>
      <c r="J893" t="s">
        <v>1220</v>
      </c>
      <c r="K893" t="s">
        <v>1221</v>
      </c>
      <c r="L893" t="s">
        <v>1035</v>
      </c>
      <c r="M893" t="s">
        <v>801</v>
      </c>
      <c r="N893" t="s">
        <v>797</v>
      </c>
      <c r="O893" t="s">
        <v>797</v>
      </c>
      <c r="P893" t="s">
        <v>4216</v>
      </c>
      <c r="Q893" t="s">
        <v>4217</v>
      </c>
      <c r="R893" t="s">
        <v>4226</v>
      </c>
      <c r="S893" t="s">
        <v>814</v>
      </c>
      <c r="T893" t="s">
        <v>4227</v>
      </c>
      <c r="U893">
        <v>0</v>
      </c>
      <c r="V893" t="s">
        <v>4220</v>
      </c>
      <c r="W893" t="s">
        <v>4221</v>
      </c>
    </row>
    <row r="894" spans="1:23" customFormat="1" ht="16" x14ac:dyDescent="0.2">
      <c r="A894" t="s">
        <v>4228</v>
      </c>
      <c r="B894" t="s">
        <v>4229</v>
      </c>
      <c r="C894" t="s">
        <v>4230</v>
      </c>
      <c r="D894">
        <v>1396</v>
      </c>
      <c r="E894" t="s">
        <v>992</v>
      </c>
      <c r="F894" t="s">
        <v>799</v>
      </c>
      <c r="G894" t="s">
        <v>798</v>
      </c>
      <c r="H894" t="s">
        <v>798</v>
      </c>
      <c r="I894">
        <v>0</v>
      </c>
      <c r="J894" t="s">
        <v>797</v>
      </c>
      <c r="K894" t="s">
        <v>797</v>
      </c>
      <c r="L894" t="s">
        <v>1470</v>
      </c>
      <c r="M894" t="s">
        <v>797</v>
      </c>
      <c r="N894" t="s">
        <v>812</v>
      </c>
      <c r="O894" t="s">
        <v>813</v>
      </c>
      <c r="P894" t="s">
        <v>797</v>
      </c>
      <c r="Q894" t="s">
        <v>797</v>
      </c>
      <c r="R894" t="s">
        <v>37</v>
      </c>
      <c r="S894" t="s">
        <v>814</v>
      </c>
      <c r="T894" t="s">
        <v>4231</v>
      </c>
      <c r="U894">
        <v>0</v>
      </c>
      <c r="V894" t="s">
        <v>4232</v>
      </c>
      <c r="W894" t="s">
        <v>4233</v>
      </c>
    </row>
    <row r="895" spans="1:23" customFormat="1" ht="16" x14ac:dyDescent="0.2">
      <c r="A895" t="s">
        <v>4228</v>
      </c>
      <c r="B895" t="s">
        <v>4229</v>
      </c>
      <c r="C895" t="s">
        <v>4230</v>
      </c>
      <c r="D895">
        <v>1396</v>
      </c>
      <c r="E895" t="s">
        <v>856</v>
      </c>
      <c r="F895" t="s">
        <v>799</v>
      </c>
      <c r="G895" t="s">
        <v>798</v>
      </c>
      <c r="H895" t="s">
        <v>798</v>
      </c>
      <c r="I895">
        <v>0</v>
      </c>
      <c r="J895" t="s">
        <v>797</v>
      </c>
      <c r="K895" t="s">
        <v>797</v>
      </c>
      <c r="L895" t="s">
        <v>1470</v>
      </c>
      <c r="M895" t="s">
        <v>797</v>
      </c>
      <c r="N895" t="s">
        <v>812</v>
      </c>
      <c r="O895" t="s">
        <v>813</v>
      </c>
      <c r="P895" t="s">
        <v>797</v>
      </c>
      <c r="Q895" t="s">
        <v>797</v>
      </c>
      <c r="R895" t="s">
        <v>37</v>
      </c>
      <c r="S895" t="s">
        <v>814</v>
      </c>
      <c r="T895" t="s">
        <v>4234</v>
      </c>
      <c r="U895">
        <v>0</v>
      </c>
      <c r="V895" t="s">
        <v>4232</v>
      </c>
      <c r="W895" t="s">
        <v>4233</v>
      </c>
    </row>
    <row r="896" spans="1:23" customFormat="1" ht="16" x14ac:dyDescent="0.2">
      <c r="A896" t="s">
        <v>4228</v>
      </c>
      <c r="B896" t="s">
        <v>4229</v>
      </c>
      <c r="C896" t="s">
        <v>4230</v>
      </c>
      <c r="D896">
        <v>1396</v>
      </c>
      <c r="E896" t="s">
        <v>955</v>
      </c>
      <c r="F896" t="s">
        <v>799</v>
      </c>
      <c r="G896" t="s">
        <v>798</v>
      </c>
      <c r="H896" t="s">
        <v>798</v>
      </c>
      <c r="I896">
        <v>0</v>
      </c>
      <c r="J896" t="s">
        <v>797</v>
      </c>
      <c r="K896" t="s">
        <v>797</v>
      </c>
      <c r="L896" t="s">
        <v>1470</v>
      </c>
      <c r="M896" t="s">
        <v>797</v>
      </c>
      <c r="N896" t="s">
        <v>812</v>
      </c>
      <c r="O896" t="s">
        <v>813</v>
      </c>
      <c r="P896" t="s">
        <v>797</v>
      </c>
      <c r="Q896" t="s">
        <v>797</v>
      </c>
      <c r="R896" t="s">
        <v>37</v>
      </c>
      <c r="S896" t="s">
        <v>814</v>
      </c>
      <c r="T896" t="s">
        <v>4235</v>
      </c>
      <c r="U896">
        <v>0</v>
      </c>
      <c r="V896" t="s">
        <v>4232</v>
      </c>
      <c r="W896" t="s">
        <v>4233</v>
      </c>
    </row>
    <row r="897" spans="1:23" customFormat="1" ht="16" x14ac:dyDescent="0.2">
      <c r="A897" t="s">
        <v>4236</v>
      </c>
      <c r="B897" t="s">
        <v>4237</v>
      </c>
      <c r="C897" t="s">
        <v>4238</v>
      </c>
      <c r="D897">
        <v>2248</v>
      </c>
      <c r="E897" t="s">
        <v>144</v>
      </c>
      <c r="F897" t="s">
        <v>799</v>
      </c>
      <c r="G897" t="s">
        <v>798</v>
      </c>
      <c r="H897" t="s">
        <v>798</v>
      </c>
      <c r="I897">
        <v>0</v>
      </c>
      <c r="J897" t="s">
        <v>797</v>
      </c>
      <c r="K897" t="s">
        <v>797</v>
      </c>
      <c r="L897" t="s">
        <v>37</v>
      </c>
      <c r="M897" t="s">
        <v>843</v>
      </c>
      <c r="N897" t="s">
        <v>797</v>
      </c>
      <c r="O897" t="s">
        <v>797</v>
      </c>
      <c r="P897" t="s">
        <v>4239</v>
      </c>
      <c r="Q897" t="s">
        <v>4240</v>
      </c>
      <c r="R897" t="s">
        <v>37</v>
      </c>
      <c r="S897" t="s">
        <v>814</v>
      </c>
      <c r="T897" t="s">
        <v>4241</v>
      </c>
      <c r="U897">
        <v>0</v>
      </c>
      <c r="V897" t="s">
        <v>4242</v>
      </c>
      <c r="W897" t="s">
        <v>4243</v>
      </c>
    </row>
    <row r="898" spans="1:23" customFormat="1" ht="16" x14ac:dyDescent="0.2">
      <c r="A898" t="s">
        <v>4236</v>
      </c>
      <c r="B898" t="s">
        <v>4237</v>
      </c>
      <c r="C898" t="s">
        <v>4238</v>
      </c>
      <c r="D898">
        <v>2248</v>
      </c>
      <c r="E898" t="s">
        <v>1041</v>
      </c>
      <c r="F898" t="s">
        <v>799</v>
      </c>
      <c r="G898" t="s">
        <v>798</v>
      </c>
      <c r="H898" t="s">
        <v>798</v>
      </c>
      <c r="I898">
        <v>0</v>
      </c>
      <c r="J898" t="s">
        <v>797</v>
      </c>
      <c r="K898" t="s">
        <v>797</v>
      </c>
      <c r="L898" t="s">
        <v>37</v>
      </c>
      <c r="M898" t="s">
        <v>843</v>
      </c>
      <c r="N898" t="s">
        <v>797</v>
      </c>
      <c r="O898" t="s">
        <v>797</v>
      </c>
      <c r="P898" t="s">
        <v>4239</v>
      </c>
      <c r="Q898" t="s">
        <v>4240</v>
      </c>
      <c r="R898" t="s">
        <v>37</v>
      </c>
      <c r="S898" t="s">
        <v>814</v>
      </c>
      <c r="T898" t="s">
        <v>4244</v>
      </c>
      <c r="U898">
        <v>0</v>
      </c>
      <c r="V898" t="s">
        <v>4242</v>
      </c>
      <c r="W898" t="s">
        <v>4243</v>
      </c>
    </row>
    <row r="899" spans="1:23" customFormat="1" ht="16" x14ac:dyDescent="0.2">
      <c r="A899" t="s">
        <v>4245</v>
      </c>
      <c r="B899" t="s">
        <v>4246</v>
      </c>
      <c r="C899" t="s">
        <v>4247</v>
      </c>
      <c r="D899">
        <v>1398</v>
      </c>
      <c r="E899" t="s">
        <v>144</v>
      </c>
      <c r="F899" t="s">
        <v>799</v>
      </c>
      <c r="G899" t="s">
        <v>798</v>
      </c>
      <c r="H899" t="s">
        <v>798</v>
      </c>
      <c r="I899">
        <v>0</v>
      </c>
      <c r="J899" t="s">
        <v>797</v>
      </c>
      <c r="K899" t="s">
        <v>797</v>
      </c>
      <c r="L899" t="s">
        <v>948</v>
      </c>
      <c r="M899" t="s">
        <v>843</v>
      </c>
      <c r="N899" t="s">
        <v>797</v>
      </c>
      <c r="O899" t="s">
        <v>797</v>
      </c>
      <c r="P899" t="s">
        <v>898</v>
      </c>
      <c r="Q899" t="s">
        <v>899</v>
      </c>
      <c r="R899" t="s">
        <v>37</v>
      </c>
      <c r="S899" t="s">
        <v>814</v>
      </c>
      <c r="T899" t="s">
        <v>4248</v>
      </c>
      <c r="U899">
        <v>0</v>
      </c>
      <c r="V899" t="s">
        <v>4249</v>
      </c>
      <c r="W899" t="s">
        <v>4250</v>
      </c>
    </row>
    <row r="900" spans="1:23" customFormat="1" ht="16" x14ac:dyDescent="0.2">
      <c r="A900" t="s">
        <v>4245</v>
      </c>
      <c r="B900" t="s">
        <v>4246</v>
      </c>
      <c r="C900" t="s">
        <v>4247</v>
      </c>
      <c r="D900">
        <v>1398</v>
      </c>
      <c r="E900" t="s">
        <v>866</v>
      </c>
      <c r="F900" t="s">
        <v>799</v>
      </c>
      <c r="G900" t="s">
        <v>798</v>
      </c>
      <c r="H900" t="s">
        <v>798</v>
      </c>
      <c r="I900">
        <v>0</v>
      </c>
      <c r="J900" t="s">
        <v>797</v>
      </c>
      <c r="K900" t="s">
        <v>797</v>
      </c>
      <c r="L900" t="s">
        <v>948</v>
      </c>
      <c r="M900" t="s">
        <v>797</v>
      </c>
      <c r="N900" t="s">
        <v>812</v>
      </c>
      <c r="O900" t="s">
        <v>813</v>
      </c>
      <c r="P900" t="s">
        <v>797</v>
      </c>
      <c r="Q900" t="s">
        <v>797</v>
      </c>
      <c r="R900" t="s">
        <v>37</v>
      </c>
      <c r="S900" t="s">
        <v>814</v>
      </c>
      <c r="T900" t="s">
        <v>4251</v>
      </c>
      <c r="U900">
        <v>0</v>
      </c>
      <c r="V900" t="s">
        <v>4249</v>
      </c>
      <c r="W900" t="s">
        <v>4250</v>
      </c>
    </row>
    <row r="901" spans="1:23" customFormat="1" ht="16" x14ac:dyDescent="0.2">
      <c r="A901" t="s">
        <v>4245</v>
      </c>
      <c r="B901" t="s">
        <v>4246</v>
      </c>
      <c r="C901" t="s">
        <v>4247</v>
      </c>
      <c r="D901">
        <v>1398</v>
      </c>
      <c r="E901" t="s">
        <v>904</v>
      </c>
      <c r="F901" t="s">
        <v>799</v>
      </c>
      <c r="G901" t="s">
        <v>798</v>
      </c>
      <c r="H901" t="s">
        <v>798</v>
      </c>
      <c r="I901">
        <v>0</v>
      </c>
      <c r="J901" t="s">
        <v>797</v>
      </c>
      <c r="K901" t="s">
        <v>797</v>
      </c>
      <c r="L901" t="s">
        <v>948</v>
      </c>
      <c r="M901" t="s">
        <v>797</v>
      </c>
      <c r="N901" t="s">
        <v>812</v>
      </c>
      <c r="O901" t="s">
        <v>813</v>
      </c>
      <c r="P901" t="s">
        <v>797</v>
      </c>
      <c r="Q901" t="s">
        <v>797</v>
      </c>
      <c r="R901" t="s">
        <v>37</v>
      </c>
      <c r="S901" t="s">
        <v>814</v>
      </c>
      <c r="T901" t="s">
        <v>4252</v>
      </c>
      <c r="U901">
        <v>0</v>
      </c>
      <c r="V901" t="s">
        <v>4249</v>
      </c>
      <c r="W901" t="s">
        <v>4250</v>
      </c>
    </row>
    <row r="902" spans="1:23" customFormat="1" ht="16" x14ac:dyDescent="0.2">
      <c r="A902" t="s">
        <v>4245</v>
      </c>
      <c r="B902" t="s">
        <v>4246</v>
      </c>
      <c r="C902" t="s">
        <v>4247</v>
      </c>
      <c r="D902">
        <v>1398</v>
      </c>
      <c r="E902" t="s">
        <v>861</v>
      </c>
      <c r="F902" t="s">
        <v>799</v>
      </c>
      <c r="G902" t="s">
        <v>798</v>
      </c>
      <c r="H902" t="s">
        <v>798</v>
      </c>
      <c r="I902">
        <v>0</v>
      </c>
      <c r="J902" t="s">
        <v>797</v>
      </c>
      <c r="K902" t="s">
        <v>797</v>
      </c>
      <c r="L902" t="s">
        <v>948</v>
      </c>
      <c r="M902" t="s">
        <v>797</v>
      </c>
      <c r="N902" t="s">
        <v>812</v>
      </c>
      <c r="O902" t="s">
        <v>2182</v>
      </c>
      <c r="P902" t="s">
        <v>797</v>
      </c>
      <c r="Q902" t="s">
        <v>797</v>
      </c>
      <c r="R902" t="s">
        <v>37</v>
      </c>
      <c r="S902" t="s">
        <v>814</v>
      </c>
      <c r="T902" t="s">
        <v>4253</v>
      </c>
      <c r="U902">
        <v>0</v>
      </c>
      <c r="V902" t="s">
        <v>4249</v>
      </c>
      <c r="W902" t="s">
        <v>4250</v>
      </c>
    </row>
    <row r="903" spans="1:23" customFormat="1" ht="16" x14ac:dyDescent="0.2">
      <c r="A903" t="s">
        <v>4245</v>
      </c>
      <c r="B903" t="s">
        <v>4246</v>
      </c>
      <c r="C903" t="s">
        <v>4247</v>
      </c>
      <c r="D903">
        <v>1398</v>
      </c>
      <c r="E903" t="s">
        <v>870</v>
      </c>
      <c r="F903" t="s">
        <v>799</v>
      </c>
      <c r="G903" t="s">
        <v>798</v>
      </c>
      <c r="H903" t="s">
        <v>798</v>
      </c>
      <c r="I903">
        <v>0</v>
      </c>
      <c r="J903" t="s">
        <v>797</v>
      </c>
      <c r="K903" t="s">
        <v>797</v>
      </c>
      <c r="L903" t="s">
        <v>948</v>
      </c>
      <c r="M903" t="s">
        <v>797</v>
      </c>
      <c r="N903" t="s">
        <v>812</v>
      </c>
      <c r="O903" t="s">
        <v>813</v>
      </c>
      <c r="P903" t="s">
        <v>797</v>
      </c>
      <c r="Q903" t="s">
        <v>797</v>
      </c>
      <c r="R903" t="s">
        <v>37</v>
      </c>
      <c r="S903" t="s">
        <v>814</v>
      </c>
      <c r="T903" t="s">
        <v>4254</v>
      </c>
      <c r="U903">
        <v>0</v>
      </c>
      <c r="V903" t="s">
        <v>4249</v>
      </c>
      <c r="W903" t="s">
        <v>4250</v>
      </c>
    </row>
    <row r="904" spans="1:23" customFormat="1" ht="16" x14ac:dyDescent="0.2">
      <c r="A904" t="s">
        <v>4255</v>
      </c>
      <c r="B904" t="s">
        <v>4256</v>
      </c>
      <c r="C904" t="s">
        <v>4257</v>
      </c>
      <c r="D904">
        <v>21</v>
      </c>
      <c r="E904" t="s">
        <v>866</v>
      </c>
      <c r="F904" t="s">
        <v>799</v>
      </c>
      <c r="G904" t="s">
        <v>798</v>
      </c>
      <c r="H904" t="s">
        <v>798</v>
      </c>
      <c r="I904">
        <v>0</v>
      </c>
      <c r="J904" t="s">
        <v>797</v>
      </c>
      <c r="K904" t="s">
        <v>797</v>
      </c>
      <c r="L904" t="s">
        <v>930</v>
      </c>
      <c r="M904" t="s">
        <v>843</v>
      </c>
      <c r="N904" t="s">
        <v>797</v>
      </c>
      <c r="O904" t="s">
        <v>797</v>
      </c>
      <c r="P904" t="s">
        <v>898</v>
      </c>
      <c r="Q904" t="s">
        <v>899</v>
      </c>
      <c r="R904" t="s">
        <v>37</v>
      </c>
      <c r="S904" t="s">
        <v>814</v>
      </c>
      <c r="T904" t="s">
        <v>4258</v>
      </c>
      <c r="U904">
        <v>0</v>
      </c>
      <c r="V904" t="s">
        <v>4259</v>
      </c>
      <c r="W904" t="s">
        <v>4260</v>
      </c>
    </row>
    <row r="905" spans="1:23" customFormat="1" ht="16" x14ac:dyDescent="0.2">
      <c r="A905" t="s">
        <v>4255</v>
      </c>
      <c r="B905" t="s">
        <v>4256</v>
      </c>
      <c r="C905" t="s">
        <v>4257</v>
      </c>
      <c r="D905">
        <v>21</v>
      </c>
      <c r="E905" t="s">
        <v>877</v>
      </c>
      <c r="F905" t="s">
        <v>799</v>
      </c>
      <c r="G905" t="s">
        <v>798</v>
      </c>
      <c r="H905" t="s">
        <v>798</v>
      </c>
      <c r="I905">
        <v>0</v>
      </c>
      <c r="J905" t="s">
        <v>3263</v>
      </c>
      <c r="K905" t="s">
        <v>1597</v>
      </c>
      <c r="L905" t="s">
        <v>930</v>
      </c>
      <c r="M905" t="s">
        <v>801</v>
      </c>
      <c r="N905" t="s">
        <v>931</v>
      </c>
      <c r="O905" t="s">
        <v>813</v>
      </c>
      <c r="P905" t="s">
        <v>4261</v>
      </c>
      <c r="Q905" t="s">
        <v>4262</v>
      </c>
      <c r="R905" t="s">
        <v>4263</v>
      </c>
      <c r="S905" t="s">
        <v>44</v>
      </c>
      <c r="T905" t="s">
        <v>4264</v>
      </c>
      <c r="U905">
        <v>1</v>
      </c>
      <c r="V905" t="s">
        <v>4259</v>
      </c>
      <c r="W905" t="s">
        <v>4260</v>
      </c>
    </row>
    <row r="906" spans="1:23" customFormat="1" ht="16" x14ac:dyDescent="0.2">
      <c r="A906" t="s">
        <v>4255</v>
      </c>
      <c r="B906" t="s">
        <v>4256</v>
      </c>
      <c r="C906" t="s">
        <v>4257</v>
      </c>
      <c r="D906">
        <v>21</v>
      </c>
      <c r="E906" t="s">
        <v>861</v>
      </c>
      <c r="F906" t="s">
        <v>799</v>
      </c>
      <c r="G906" t="s">
        <v>798</v>
      </c>
      <c r="H906" t="s">
        <v>798</v>
      </c>
      <c r="I906">
        <v>0</v>
      </c>
      <c r="J906" t="s">
        <v>797</v>
      </c>
      <c r="K906" t="s">
        <v>797</v>
      </c>
      <c r="L906" t="s">
        <v>930</v>
      </c>
      <c r="M906" t="s">
        <v>843</v>
      </c>
      <c r="N906" t="s">
        <v>797</v>
      </c>
      <c r="O906" t="s">
        <v>797</v>
      </c>
      <c r="P906" t="s">
        <v>898</v>
      </c>
      <c r="Q906" t="s">
        <v>899</v>
      </c>
      <c r="R906" t="s">
        <v>37</v>
      </c>
      <c r="S906" t="s">
        <v>814</v>
      </c>
      <c r="T906" t="s">
        <v>4265</v>
      </c>
      <c r="U906">
        <v>0</v>
      </c>
      <c r="V906" t="s">
        <v>4259</v>
      </c>
      <c r="W906" t="s">
        <v>4260</v>
      </c>
    </row>
    <row r="907" spans="1:23" customFormat="1" ht="16" x14ac:dyDescent="0.2">
      <c r="A907" t="s">
        <v>4266</v>
      </c>
      <c r="B907" t="s">
        <v>4267</v>
      </c>
      <c r="C907" t="s">
        <v>4268</v>
      </c>
      <c r="D907">
        <v>1399</v>
      </c>
      <c r="E907" t="s">
        <v>144</v>
      </c>
      <c r="F907" t="s">
        <v>799</v>
      </c>
      <c r="G907" t="s">
        <v>798</v>
      </c>
      <c r="H907" t="s">
        <v>798</v>
      </c>
      <c r="I907">
        <v>0</v>
      </c>
      <c r="J907" t="s">
        <v>797</v>
      </c>
      <c r="K907" t="s">
        <v>797</v>
      </c>
      <c r="L907" t="s">
        <v>3783</v>
      </c>
      <c r="M907" t="s">
        <v>843</v>
      </c>
      <c r="N907" t="s">
        <v>797</v>
      </c>
      <c r="O907" t="s">
        <v>797</v>
      </c>
      <c r="P907" t="s">
        <v>1313</v>
      </c>
      <c r="Q907" t="s">
        <v>1314</v>
      </c>
      <c r="R907" t="s">
        <v>37</v>
      </c>
      <c r="S907" t="s">
        <v>814</v>
      </c>
      <c r="T907" t="s">
        <v>4269</v>
      </c>
      <c r="U907">
        <v>0</v>
      </c>
      <c r="V907" t="s">
        <v>4270</v>
      </c>
      <c r="W907" t="s">
        <v>4271</v>
      </c>
    </row>
    <row r="908" spans="1:23" customFormat="1" ht="16" x14ac:dyDescent="0.2">
      <c r="A908" t="s">
        <v>4266</v>
      </c>
      <c r="B908" t="s">
        <v>4267</v>
      </c>
      <c r="C908" t="s">
        <v>4268</v>
      </c>
      <c r="D908">
        <v>1399</v>
      </c>
      <c r="E908" t="s">
        <v>866</v>
      </c>
      <c r="F908" t="s">
        <v>799</v>
      </c>
      <c r="G908" t="s">
        <v>798</v>
      </c>
      <c r="H908" t="s">
        <v>798</v>
      </c>
      <c r="I908">
        <v>0</v>
      </c>
      <c r="J908" t="s">
        <v>797</v>
      </c>
      <c r="K908" t="s">
        <v>797</v>
      </c>
      <c r="L908" t="s">
        <v>3783</v>
      </c>
      <c r="M908" t="s">
        <v>797</v>
      </c>
      <c r="N908" t="s">
        <v>812</v>
      </c>
      <c r="O908" t="s">
        <v>813</v>
      </c>
      <c r="P908" t="s">
        <v>797</v>
      </c>
      <c r="Q908" t="s">
        <v>797</v>
      </c>
      <c r="R908" t="s">
        <v>37</v>
      </c>
      <c r="S908" t="s">
        <v>814</v>
      </c>
      <c r="T908" t="s">
        <v>4272</v>
      </c>
      <c r="U908">
        <v>0</v>
      </c>
      <c r="V908" t="s">
        <v>4270</v>
      </c>
      <c r="W908" t="s">
        <v>4271</v>
      </c>
    </row>
    <row r="909" spans="1:23" customFormat="1" ht="16" x14ac:dyDescent="0.2">
      <c r="A909" t="s">
        <v>4266</v>
      </c>
      <c r="B909" t="s">
        <v>4267</v>
      </c>
      <c r="C909" t="s">
        <v>4268</v>
      </c>
      <c r="D909">
        <v>1399</v>
      </c>
      <c r="E909" t="s">
        <v>904</v>
      </c>
      <c r="F909" t="s">
        <v>799</v>
      </c>
      <c r="G909" t="s">
        <v>798</v>
      </c>
      <c r="H909" t="s">
        <v>798</v>
      </c>
      <c r="I909">
        <v>0</v>
      </c>
      <c r="J909" t="s">
        <v>797</v>
      </c>
      <c r="K909" t="s">
        <v>797</v>
      </c>
      <c r="L909" t="s">
        <v>3783</v>
      </c>
      <c r="M909" t="s">
        <v>797</v>
      </c>
      <c r="N909" t="s">
        <v>812</v>
      </c>
      <c r="O909" t="s">
        <v>813</v>
      </c>
      <c r="P909" t="s">
        <v>797</v>
      </c>
      <c r="Q909" t="s">
        <v>797</v>
      </c>
      <c r="R909" t="s">
        <v>37</v>
      </c>
      <c r="S909" t="s">
        <v>814</v>
      </c>
      <c r="T909" t="s">
        <v>4273</v>
      </c>
      <c r="U909">
        <v>0</v>
      </c>
      <c r="V909" t="s">
        <v>4270</v>
      </c>
      <c r="W909" t="s">
        <v>4271</v>
      </c>
    </row>
    <row r="910" spans="1:23" customFormat="1" ht="16" x14ac:dyDescent="0.2">
      <c r="A910" t="s">
        <v>4266</v>
      </c>
      <c r="B910" t="s">
        <v>4267</v>
      </c>
      <c r="C910" t="s">
        <v>4268</v>
      </c>
      <c r="D910">
        <v>1399</v>
      </c>
      <c r="E910" t="s">
        <v>861</v>
      </c>
      <c r="F910" t="s">
        <v>799</v>
      </c>
      <c r="G910" t="s">
        <v>798</v>
      </c>
      <c r="H910" t="s">
        <v>798</v>
      </c>
      <c r="I910">
        <v>0</v>
      </c>
      <c r="J910" t="s">
        <v>797</v>
      </c>
      <c r="K910" t="s">
        <v>797</v>
      </c>
      <c r="L910" t="s">
        <v>3783</v>
      </c>
      <c r="M910" t="s">
        <v>797</v>
      </c>
      <c r="N910" t="s">
        <v>812</v>
      </c>
      <c r="O910" t="s">
        <v>813</v>
      </c>
      <c r="P910" t="s">
        <v>797</v>
      </c>
      <c r="Q910" t="s">
        <v>797</v>
      </c>
      <c r="R910" t="s">
        <v>37</v>
      </c>
      <c r="S910" t="s">
        <v>814</v>
      </c>
      <c r="T910" t="s">
        <v>4274</v>
      </c>
      <c r="U910">
        <v>0</v>
      </c>
      <c r="V910" t="s">
        <v>4270</v>
      </c>
      <c r="W910" t="s">
        <v>4271</v>
      </c>
    </row>
    <row r="911" spans="1:23" customFormat="1" ht="16" x14ac:dyDescent="0.2">
      <c r="A911" t="s">
        <v>4275</v>
      </c>
      <c r="B911" t="s">
        <v>4276</v>
      </c>
      <c r="C911" t="s">
        <v>4277</v>
      </c>
      <c r="D911">
        <v>1400</v>
      </c>
      <c r="E911" t="s">
        <v>810</v>
      </c>
      <c r="F911" t="s">
        <v>799</v>
      </c>
      <c r="G911" t="s">
        <v>798</v>
      </c>
      <c r="H911" t="s">
        <v>798</v>
      </c>
      <c r="I911">
        <v>0</v>
      </c>
      <c r="J911" t="s">
        <v>797</v>
      </c>
      <c r="K911" t="s">
        <v>797</v>
      </c>
      <c r="L911" t="s">
        <v>811</v>
      </c>
      <c r="M911" t="s">
        <v>797</v>
      </c>
      <c r="N911" t="s">
        <v>812</v>
      </c>
      <c r="O911" t="s">
        <v>813</v>
      </c>
      <c r="P911" t="s">
        <v>797</v>
      </c>
      <c r="Q911" t="s">
        <v>797</v>
      </c>
      <c r="R911" t="s">
        <v>37</v>
      </c>
      <c r="S911" t="s">
        <v>814</v>
      </c>
      <c r="T911" t="s">
        <v>4278</v>
      </c>
      <c r="U911">
        <v>0</v>
      </c>
      <c r="V911" t="s">
        <v>4279</v>
      </c>
      <c r="W911" t="s">
        <v>4280</v>
      </c>
    </row>
    <row r="912" spans="1:23" customFormat="1" ht="16" x14ac:dyDescent="0.2">
      <c r="A912" t="s">
        <v>4281</v>
      </c>
      <c r="B912" t="s">
        <v>4282</v>
      </c>
      <c r="C912" t="s">
        <v>4283</v>
      </c>
      <c r="D912">
        <v>53</v>
      </c>
      <c r="E912" t="s">
        <v>877</v>
      </c>
      <c r="F912" t="s">
        <v>798</v>
      </c>
      <c r="G912" t="s">
        <v>799</v>
      </c>
      <c r="H912" t="s">
        <v>798</v>
      </c>
      <c r="I912">
        <v>0</v>
      </c>
      <c r="J912" t="s">
        <v>2994</v>
      </c>
      <c r="K912" t="s">
        <v>4284</v>
      </c>
      <c r="L912" t="s">
        <v>835</v>
      </c>
      <c r="M912" t="s">
        <v>880</v>
      </c>
      <c r="N912" t="s">
        <v>797</v>
      </c>
      <c r="O912" t="s">
        <v>797</v>
      </c>
      <c r="P912" t="s">
        <v>4285</v>
      </c>
      <c r="Q912" t="s">
        <v>4286</v>
      </c>
      <c r="R912" t="s">
        <v>4287</v>
      </c>
      <c r="S912" t="s">
        <v>884</v>
      </c>
      <c r="T912" t="s">
        <v>4288</v>
      </c>
      <c r="U912">
        <v>29</v>
      </c>
      <c r="V912" t="s">
        <v>4289</v>
      </c>
      <c r="W912" t="s">
        <v>4290</v>
      </c>
    </row>
    <row r="913" spans="1:23" customFormat="1" ht="16" x14ac:dyDescent="0.2">
      <c r="A913" t="s">
        <v>4291</v>
      </c>
      <c r="B913" t="s">
        <v>4292</v>
      </c>
      <c r="C913" t="s">
        <v>4293</v>
      </c>
      <c r="D913">
        <v>54</v>
      </c>
      <c r="E913" t="s">
        <v>877</v>
      </c>
      <c r="F913" t="s">
        <v>799</v>
      </c>
      <c r="G913" t="s">
        <v>798</v>
      </c>
      <c r="H913" t="s">
        <v>798</v>
      </c>
      <c r="I913">
        <v>0</v>
      </c>
      <c r="J913" t="s">
        <v>1202</v>
      </c>
      <c r="K913" t="s">
        <v>1203</v>
      </c>
      <c r="L913" t="s">
        <v>948</v>
      </c>
      <c r="M913" t="s">
        <v>880</v>
      </c>
      <c r="N913" t="s">
        <v>797</v>
      </c>
      <c r="O913" t="s">
        <v>797</v>
      </c>
      <c r="P913" t="s">
        <v>4294</v>
      </c>
      <c r="Q913" t="s">
        <v>4295</v>
      </c>
      <c r="R913" t="s">
        <v>4296</v>
      </c>
      <c r="S913" t="s">
        <v>44</v>
      </c>
      <c r="T913" t="s">
        <v>4297</v>
      </c>
      <c r="U913">
        <v>0</v>
      </c>
      <c r="V913" t="s">
        <v>4298</v>
      </c>
      <c r="W913" t="s">
        <v>4299</v>
      </c>
    </row>
    <row r="914" spans="1:23" customFormat="1" ht="16" x14ac:dyDescent="0.2">
      <c r="A914" t="s">
        <v>4291</v>
      </c>
      <c r="B914" t="s">
        <v>4292</v>
      </c>
      <c r="C914" t="s">
        <v>4293</v>
      </c>
      <c r="D914">
        <v>54</v>
      </c>
      <c r="E914" t="s">
        <v>810</v>
      </c>
      <c r="F914" t="s">
        <v>799</v>
      </c>
      <c r="G914" t="s">
        <v>798</v>
      </c>
      <c r="H914" t="s">
        <v>798</v>
      </c>
      <c r="I914">
        <v>0</v>
      </c>
      <c r="J914" t="s">
        <v>1596</v>
      </c>
      <c r="K914" t="s">
        <v>1597</v>
      </c>
      <c r="L914" t="s">
        <v>948</v>
      </c>
      <c r="M914" t="s">
        <v>801</v>
      </c>
      <c r="N914" t="s">
        <v>797</v>
      </c>
      <c r="O914" t="s">
        <v>797</v>
      </c>
      <c r="P914" t="s">
        <v>4300</v>
      </c>
      <c r="Q914" t="s">
        <v>4301</v>
      </c>
      <c r="R914" t="s">
        <v>4302</v>
      </c>
      <c r="S914" t="s">
        <v>814</v>
      </c>
      <c r="T914" t="s">
        <v>4303</v>
      </c>
      <c r="U914">
        <v>2</v>
      </c>
      <c r="V914" t="s">
        <v>4298</v>
      </c>
      <c r="W914" t="s">
        <v>4299</v>
      </c>
    </row>
    <row r="915" spans="1:23" customFormat="1" ht="16" x14ac:dyDescent="0.2">
      <c r="A915" t="s">
        <v>4304</v>
      </c>
      <c r="B915" t="s">
        <v>4305</v>
      </c>
      <c r="C915" t="s">
        <v>4306</v>
      </c>
      <c r="D915">
        <v>1401</v>
      </c>
      <c r="E915" t="s">
        <v>856</v>
      </c>
      <c r="F915" t="s">
        <v>799</v>
      </c>
      <c r="G915" t="s">
        <v>798</v>
      </c>
      <c r="H915" t="s">
        <v>798</v>
      </c>
      <c r="I915">
        <v>0</v>
      </c>
      <c r="J915" t="s">
        <v>797</v>
      </c>
      <c r="K915" t="s">
        <v>797</v>
      </c>
      <c r="L915" t="s">
        <v>930</v>
      </c>
      <c r="M915" t="s">
        <v>843</v>
      </c>
      <c r="N915" t="s">
        <v>797</v>
      </c>
      <c r="O915" t="s">
        <v>797</v>
      </c>
      <c r="P915" t="s">
        <v>1048</v>
      </c>
      <c r="Q915" t="s">
        <v>1049</v>
      </c>
      <c r="R915" t="s">
        <v>37</v>
      </c>
      <c r="S915" t="s">
        <v>814</v>
      </c>
      <c r="T915" t="s">
        <v>4307</v>
      </c>
      <c r="U915">
        <v>0</v>
      </c>
      <c r="V915" t="s">
        <v>4308</v>
      </c>
      <c r="W915" t="s">
        <v>4309</v>
      </c>
    </row>
    <row r="916" spans="1:23" customFormat="1" ht="16" x14ac:dyDescent="0.2">
      <c r="A916" t="s">
        <v>4310</v>
      </c>
      <c r="B916" t="s">
        <v>4311</v>
      </c>
      <c r="C916" t="s">
        <v>4312</v>
      </c>
      <c r="D916">
        <v>1264</v>
      </c>
      <c r="E916" t="s">
        <v>144</v>
      </c>
      <c r="F916" t="s">
        <v>799</v>
      </c>
      <c r="G916" t="s">
        <v>798</v>
      </c>
      <c r="H916" t="s">
        <v>798</v>
      </c>
      <c r="I916">
        <v>0</v>
      </c>
      <c r="J916" t="s">
        <v>797</v>
      </c>
      <c r="K916" t="s">
        <v>797</v>
      </c>
      <c r="L916" t="s">
        <v>948</v>
      </c>
      <c r="M916" t="s">
        <v>797</v>
      </c>
      <c r="N916" t="s">
        <v>812</v>
      </c>
      <c r="O916" t="s">
        <v>813</v>
      </c>
      <c r="P916" t="s">
        <v>797</v>
      </c>
      <c r="Q916" t="s">
        <v>797</v>
      </c>
      <c r="R916" t="s">
        <v>37</v>
      </c>
      <c r="S916" t="s">
        <v>814</v>
      </c>
      <c r="T916" t="s">
        <v>4313</v>
      </c>
      <c r="U916">
        <v>0</v>
      </c>
      <c r="V916" t="s">
        <v>4314</v>
      </c>
      <c r="W916" t="s">
        <v>4315</v>
      </c>
    </row>
    <row r="917" spans="1:23" customFormat="1" ht="16" x14ac:dyDescent="0.2">
      <c r="A917" t="s">
        <v>4310</v>
      </c>
      <c r="B917" t="s">
        <v>4311</v>
      </c>
      <c r="C917" t="s">
        <v>4312</v>
      </c>
      <c r="D917">
        <v>1264</v>
      </c>
      <c r="E917" t="s">
        <v>985</v>
      </c>
      <c r="F917" t="s">
        <v>799</v>
      </c>
      <c r="G917" t="s">
        <v>798</v>
      </c>
      <c r="H917" t="s">
        <v>798</v>
      </c>
      <c r="I917">
        <v>0</v>
      </c>
      <c r="J917" t="s">
        <v>797</v>
      </c>
      <c r="K917" t="s">
        <v>797</v>
      </c>
      <c r="L917" t="s">
        <v>948</v>
      </c>
      <c r="M917" t="s">
        <v>797</v>
      </c>
      <c r="N917" t="s">
        <v>812</v>
      </c>
      <c r="O917" t="s">
        <v>813</v>
      </c>
      <c r="P917" t="s">
        <v>797</v>
      </c>
      <c r="Q917" t="s">
        <v>797</v>
      </c>
      <c r="R917" t="s">
        <v>37</v>
      </c>
      <c r="S917" t="s">
        <v>814</v>
      </c>
      <c r="T917" t="s">
        <v>4316</v>
      </c>
      <c r="U917">
        <v>0</v>
      </c>
      <c r="V917" t="s">
        <v>4314</v>
      </c>
      <c r="W917" t="s">
        <v>4315</v>
      </c>
    </row>
    <row r="918" spans="1:23" customFormat="1" ht="16" x14ac:dyDescent="0.2">
      <c r="A918" t="s">
        <v>4310</v>
      </c>
      <c r="B918" t="s">
        <v>4311</v>
      </c>
      <c r="C918" t="s">
        <v>4312</v>
      </c>
      <c r="D918">
        <v>1264</v>
      </c>
      <c r="E918" t="s">
        <v>1041</v>
      </c>
      <c r="F918" t="s">
        <v>799</v>
      </c>
      <c r="G918" t="s">
        <v>798</v>
      </c>
      <c r="H918" t="s">
        <v>798</v>
      </c>
      <c r="I918">
        <v>0</v>
      </c>
      <c r="J918" t="s">
        <v>797</v>
      </c>
      <c r="K918" t="s">
        <v>797</v>
      </c>
      <c r="L918" t="s">
        <v>948</v>
      </c>
      <c r="M918" t="s">
        <v>797</v>
      </c>
      <c r="N918" t="s">
        <v>812</v>
      </c>
      <c r="O918" t="s">
        <v>813</v>
      </c>
      <c r="P918" t="s">
        <v>797</v>
      </c>
      <c r="Q918" t="s">
        <v>797</v>
      </c>
      <c r="R918" t="s">
        <v>37</v>
      </c>
      <c r="S918" t="s">
        <v>814</v>
      </c>
      <c r="T918" t="s">
        <v>4317</v>
      </c>
      <c r="U918">
        <v>0</v>
      </c>
      <c r="V918" t="s">
        <v>4314</v>
      </c>
      <c r="W918" t="s">
        <v>4315</v>
      </c>
    </row>
    <row r="919" spans="1:23" customFormat="1" ht="16" x14ac:dyDescent="0.2">
      <c r="A919" t="s">
        <v>4310</v>
      </c>
      <c r="B919" t="s">
        <v>4311</v>
      </c>
      <c r="C919" t="s">
        <v>4312</v>
      </c>
      <c r="D919">
        <v>1264</v>
      </c>
      <c r="E919" t="s">
        <v>1436</v>
      </c>
      <c r="F919" t="s">
        <v>799</v>
      </c>
      <c r="G919" t="s">
        <v>798</v>
      </c>
      <c r="H919" t="s">
        <v>798</v>
      </c>
      <c r="I919">
        <v>0</v>
      </c>
      <c r="J919" t="s">
        <v>797</v>
      </c>
      <c r="K919" t="s">
        <v>797</v>
      </c>
      <c r="L919" t="s">
        <v>948</v>
      </c>
      <c r="M919" t="s">
        <v>797</v>
      </c>
      <c r="N919" t="s">
        <v>812</v>
      </c>
      <c r="O919" t="s">
        <v>813</v>
      </c>
      <c r="P919" t="s">
        <v>797</v>
      </c>
      <c r="Q919" t="s">
        <v>797</v>
      </c>
      <c r="R919" t="s">
        <v>37</v>
      </c>
      <c r="S919" t="s">
        <v>814</v>
      </c>
      <c r="T919" t="s">
        <v>4318</v>
      </c>
      <c r="U919">
        <v>0</v>
      </c>
      <c r="V919" t="s">
        <v>4314</v>
      </c>
      <c r="W919" t="s">
        <v>4315</v>
      </c>
    </row>
    <row r="920" spans="1:23" customFormat="1" ht="16" x14ac:dyDescent="0.2">
      <c r="A920" t="s">
        <v>4319</v>
      </c>
      <c r="B920" t="s">
        <v>4320</v>
      </c>
      <c r="C920" t="s">
        <v>4321</v>
      </c>
      <c r="D920">
        <v>1403</v>
      </c>
      <c r="E920" t="s">
        <v>1268</v>
      </c>
      <c r="F920" t="s">
        <v>798</v>
      </c>
      <c r="G920" t="s">
        <v>799</v>
      </c>
      <c r="H920" t="s">
        <v>798</v>
      </c>
      <c r="I920">
        <v>0</v>
      </c>
      <c r="J920" t="s">
        <v>4322</v>
      </c>
      <c r="K920" t="s">
        <v>4323</v>
      </c>
      <c r="L920" t="s">
        <v>857</v>
      </c>
      <c r="M920" t="s">
        <v>801</v>
      </c>
      <c r="N920" t="s">
        <v>931</v>
      </c>
      <c r="O920" t="s">
        <v>813</v>
      </c>
      <c r="P920" t="s">
        <v>4324</v>
      </c>
      <c r="Q920" t="s">
        <v>4325</v>
      </c>
      <c r="R920" t="s">
        <v>4326</v>
      </c>
      <c r="S920" t="s">
        <v>44</v>
      </c>
      <c r="T920" t="s">
        <v>4327</v>
      </c>
      <c r="U920">
        <v>3</v>
      </c>
      <c r="V920" t="s">
        <v>4328</v>
      </c>
      <c r="W920" t="s">
        <v>4329</v>
      </c>
    </row>
    <row r="921" spans="1:23" customFormat="1" ht="16" x14ac:dyDescent="0.2">
      <c r="A921" t="s">
        <v>4330</v>
      </c>
      <c r="B921" t="s">
        <v>4331</v>
      </c>
      <c r="C921" t="s">
        <v>4332</v>
      </c>
      <c r="D921">
        <v>1404</v>
      </c>
      <c r="E921" t="s">
        <v>810</v>
      </c>
      <c r="F921" t="s">
        <v>799</v>
      </c>
      <c r="G921" t="s">
        <v>798</v>
      </c>
      <c r="H921" t="s">
        <v>798</v>
      </c>
      <c r="I921">
        <v>0</v>
      </c>
      <c r="J921" t="s">
        <v>2429</v>
      </c>
      <c r="K921" t="s">
        <v>1736</v>
      </c>
      <c r="L921" t="s">
        <v>1191</v>
      </c>
      <c r="M921" t="s">
        <v>801</v>
      </c>
      <c r="N921" t="s">
        <v>797</v>
      </c>
      <c r="O921" t="s">
        <v>797</v>
      </c>
      <c r="P921" t="s">
        <v>4333</v>
      </c>
      <c r="Q921" t="s">
        <v>4334</v>
      </c>
      <c r="R921" t="s">
        <v>4335</v>
      </c>
      <c r="S921" t="s">
        <v>44</v>
      </c>
      <c r="T921" t="s">
        <v>4336</v>
      </c>
      <c r="U921">
        <v>100</v>
      </c>
      <c r="V921" t="s">
        <v>4337</v>
      </c>
      <c r="W921" t="s">
        <v>4338</v>
      </c>
    </row>
    <row r="922" spans="1:23" customFormat="1" ht="16" x14ac:dyDescent="0.2">
      <c r="A922" t="s">
        <v>4339</v>
      </c>
      <c r="B922" t="s">
        <v>4340</v>
      </c>
      <c r="C922" t="s">
        <v>4341</v>
      </c>
      <c r="D922">
        <v>2063</v>
      </c>
      <c r="E922" t="s">
        <v>877</v>
      </c>
      <c r="F922" t="s">
        <v>798</v>
      </c>
      <c r="G922" t="s">
        <v>799</v>
      </c>
      <c r="H922" t="s">
        <v>798</v>
      </c>
      <c r="I922">
        <v>0</v>
      </c>
      <c r="J922" t="s">
        <v>797</v>
      </c>
      <c r="K922" t="s">
        <v>797</v>
      </c>
      <c r="L922" t="s">
        <v>1191</v>
      </c>
      <c r="M922" t="s">
        <v>836</v>
      </c>
      <c r="N922" t="s">
        <v>797</v>
      </c>
      <c r="O922" t="s">
        <v>797</v>
      </c>
      <c r="P922" t="s">
        <v>797</v>
      </c>
      <c r="Q922" t="s">
        <v>797</v>
      </c>
      <c r="R922" t="s">
        <v>37</v>
      </c>
      <c r="S922" t="s">
        <v>814</v>
      </c>
      <c r="T922" t="s">
        <v>4342</v>
      </c>
      <c r="U922">
        <v>0</v>
      </c>
      <c r="V922" t="s">
        <v>4343</v>
      </c>
      <c r="W922" t="s">
        <v>4344</v>
      </c>
    </row>
    <row r="923" spans="1:23" customFormat="1" ht="16" x14ac:dyDescent="0.2">
      <c r="A923" t="s">
        <v>4345</v>
      </c>
      <c r="B923" t="s">
        <v>4346</v>
      </c>
      <c r="C923" t="s">
        <v>4347</v>
      </c>
      <c r="D923">
        <v>1406</v>
      </c>
      <c r="E923" t="s">
        <v>1092</v>
      </c>
      <c r="F923" t="s">
        <v>799</v>
      </c>
      <c r="G923" t="s">
        <v>798</v>
      </c>
      <c r="H923" t="s">
        <v>798</v>
      </c>
      <c r="I923">
        <v>0</v>
      </c>
      <c r="J923" t="s">
        <v>797</v>
      </c>
      <c r="K923" t="s">
        <v>797</v>
      </c>
      <c r="L923" t="s">
        <v>1035</v>
      </c>
      <c r="M923" t="s">
        <v>911</v>
      </c>
      <c r="N923" t="s">
        <v>797</v>
      </c>
      <c r="O923" t="s">
        <v>797</v>
      </c>
      <c r="P923" t="s">
        <v>4348</v>
      </c>
      <c r="Q923" t="s">
        <v>4349</v>
      </c>
      <c r="R923" t="s">
        <v>37</v>
      </c>
      <c r="S923" t="s">
        <v>884</v>
      </c>
      <c r="T923" t="s">
        <v>4350</v>
      </c>
      <c r="U923">
        <v>0</v>
      </c>
      <c r="V923" t="s">
        <v>4351</v>
      </c>
      <c r="W923" t="s">
        <v>4352</v>
      </c>
    </row>
    <row r="924" spans="1:23" customFormat="1" ht="16" x14ac:dyDescent="0.2">
      <c r="A924" t="s">
        <v>4345</v>
      </c>
      <c r="B924" t="s">
        <v>4346</v>
      </c>
      <c r="C924" t="s">
        <v>4347</v>
      </c>
      <c r="D924">
        <v>1406</v>
      </c>
      <c r="E924" t="s">
        <v>144</v>
      </c>
      <c r="F924" t="s">
        <v>799</v>
      </c>
      <c r="G924" t="s">
        <v>798</v>
      </c>
      <c r="H924" t="s">
        <v>798</v>
      </c>
      <c r="I924">
        <v>0</v>
      </c>
      <c r="J924" t="s">
        <v>797</v>
      </c>
      <c r="K924" t="s">
        <v>797</v>
      </c>
      <c r="L924" t="s">
        <v>1035</v>
      </c>
      <c r="M924" t="s">
        <v>911</v>
      </c>
      <c r="N924" t="s">
        <v>797</v>
      </c>
      <c r="O924" t="s">
        <v>797</v>
      </c>
      <c r="P924" t="s">
        <v>1100</v>
      </c>
      <c r="Q924" t="s">
        <v>1101</v>
      </c>
      <c r="R924" t="s">
        <v>37</v>
      </c>
      <c r="S924" t="s">
        <v>814</v>
      </c>
      <c r="T924" t="s">
        <v>4353</v>
      </c>
      <c r="U924">
        <v>0</v>
      </c>
      <c r="V924" t="s">
        <v>4351</v>
      </c>
      <c r="W924" t="s">
        <v>4352</v>
      </c>
    </row>
    <row r="925" spans="1:23" customFormat="1" ht="16" x14ac:dyDescent="0.2">
      <c r="A925" t="s">
        <v>4345</v>
      </c>
      <c r="B925" t="s">
        <v>4346</v>
      </c>
      <c r="C925" t="s">
        <v>4347</v>
      </c>
      <c r="D925">
        <v>1406</v>
      </c>
      <c r="E925" t="s">
        <v>992</v>
      </c>
      <c r="F925" t="s">
        <v>799</v>
      </c>
      <c r="G925" t="s">
        <v>798</v>
      </c>
      <c r="H925" t="s">
        <v>798</v>
      </c>
      <c r="I925">
        <v>0</v>
      </c>
      <c r="J925" t="s">
        <v>797</v>
      </c>
      <c r="K925" t="s">
        <v>797</v>
      </c>
      <c r="L925" t="s">
        <v>1035</v>
      </c>
      <c r="M925" t="s">
        <v>911</v>
      </c>
      <c r="N925" t="s">
        <v>797</v>
      </c>
      <c r="O925" t="s">
        <v>797</v>
      </c>
      <c r="P925" t="s">
        <v>1100</v>
      </c>
      <c r="Q925" t="s">
        <v>1101</v>
      </c>
      <c r="R925" t="s">
        <v>37</v>
      </c>
      <c r="S925" t="s">
        <v>814</v>
      </c>
      <c r="T925" t="s">
        <v>4354</v>
      </c>
      <c r="U925">
        <v>0</v>
      </c>
      <c r="V925" t="s">
        <v>4351</v>
      </c>
      <c r="W925" t="s">
        <v>4352</v>
      </c>
    </row>
    <row r="926" spans="1:23" customFormat="1" ht="16" x14ac:dyDescent="0.2">
      <c r="A926" t="s">
        <v>4345</v>
      </c>
      <c r="B926" t="s">
        <v>4346</v>
      </c>
      <c r="C926" t="s">
        <v>4347</v>
      </c>
      <c r="D926">
        <v>1406</v>
      </c>
      <c r="E926" t="s">
        <v>856</v>
      </c>
      <c r="F926" t="s">
        <v>799</v>
      </c>
      <c r="G926" t="s">
        <v>798</v>
      </c>
      <c r="H926" t="s">
        <v>798</v>
      </c>
      <c r="I926">
        <v>0</v>
      </c>
      <c r="J926" t="s">
        <v>797</v>
      </c>
      <c r="K926" t="s">
        <v>797</v>
      </c>
      <c r="L926" t="s">
        <v>1035</v>
      </c>
      <c r="M926" t="s">
        <v>911</v>
      </c>
      <c r="N926" t="s">
        <v>797</v>
      </c>
      <c r="O926" t="s">
        <v>797</v>
      </c>
      <c r="P926" t="s">
        <v>1100</v>
      </c>
      <c r="Q926" t="s">
        <v>1101</v>
      </c>
      <c r="R926" t="s">
        <v>37</v>
      </c>
      <c r="S926" t="s">
        <v>814</v>
      </c>
      <c r="T926" t="s">
        <v>4355</v>
      </c>
      <c r="U926">
        <v>0</v>
      </c>
      <c r="V926" t="s">
        <v>4351</v>
      </c>
      <c r="W926" t="s">
        <v>4352</v>
      </c>
    </row>
    <row r="927" spans="1:23" customFormat="1" ht="16" x14ac:dyDescent="0.2">
      <c r="A927" t="s">
        <v>4356</v>
      </c>
      <c r="B927" t="s">
        <v>4357</v>
      </c>
      <c r="C927" t="s">
        <v>4358</v>
      </c>
      <c r="D927">
        <v>1703</v>
      </c>
      <c r="E927" t="s">
        <v>797</v>
      </c>
      <c r="F927" t="s">
        <v>798</v>
      </c>
      <c r="G927" t="s">
        <v>797</v>
      </c>
      <c r="H927" t="s">
        <v>799</v>
      </c>
      <c r="I927">
        <v>1</v>
      </c>
      <c r="J927" t="s">
        <v>797</v>
      </c>
      <c r="K927" t="s">
        <v>797</v>
      </c>
      <c r="L927" t="s">
        <v>1191</v>
      </c>
      <c r="M927" t="s">
        <v>797</v>
      </c>
      <c r="N927" t="s">
        <v>812</v>
      </c>
      <c r="O927" t="s">
        <v>965</v>
      </c>
      <c r="P927" t="s">
        <v>797</v>
      </c>
      <c r="Q927" t="s">
        <v>797</v>
      </c>
      <c r="R927" t="s">
        <v>37</v>
      </c>
      <c r="S927" t="s">
        <v>797</v>
      </c>
      <c r="T927" t="s">
        <v>4359</v>
      </c>
      <c r="U927">
        <v>0</v>
      </c>
      <c r="V927" t="s">
        <v>4360</v>
      </c>
      <c r="W927" t="s">
        <v>4361</v>
      </c>
    </row>
    <row r="928" spans="1:23" customFormat="1" ht="16" x14ac:dyDescent="0.2">
      <c r="A928" t="s">
        <v>4362</v>
      </c>
      <c r="B928" t="s">
        <v>4101</v>
      </c>
      <c r="C928" t="s">
        <v>4363</v>
      </c>
      <c r="D928">
        <v>1408</v>
      </c>
      <c r="E928" t="s">
        <v>144</v>
      </c>
      <c r="F928" t="s">
        <v>799</v>
      </c>
      <c r="G928" t="s">
        <v>798</v>
      </c>
      <c r="H928" t="s">
        <v>798</v>
      </c>
      <c r="I928">
        <v>0</v>
      </c>
      <c r="J928" t="s">
        <v>797</v>
      </c>
      <c r="K928" t="s">
        <v>797</v>
      </c>
      <c r="L928" t="s">
        <v>811</v>
      </c>
      <c r="M928" t="s">
        <v>797</v>
      </c>
      <c r="N928" t="s">
        <v>812</v>
      </c>
      <c r="O928" t="s">
        <v>813</v>
      </c>
      <c r="P928" t="s">
        <v>797</v>
      </c>
      <c r="Q928" t="s">
        <v>797</v>
      </c>
      <c r="R928" t="s">
        <v>37</v>
      </c>
      <c r="S928" t="s">
        <v>814</v>
      </c>
      <c r="T928" t="s">
        <v>4364</v>
      </c>
      <c r="U928">
        <v>0</v>
      </c>
      <c r="V928" t="s">
        <v>4365</v>
      </c>
      <c r="W928" t="s">
        <v>4366</v>
      </c>
    </row>
    <row r="929" spans="1:23" customFormat="1" ht="16" x14ac:dyDescent="0.2">
      <c r="A929" t="s">
        <v>4362</v>
      </c>
      <c r="B929" t="s">
        <v>4101</v>
      </c>
      <c r="C929" t="s">
        <v>4363</v>
      </c>
      <c r="D929">
        <v>1408</v>
      </c>
      <c r="E929" t="s">
        <v>985</v>
      </c>
      <c r="F929" t="s">
        <v>799</v>
      </c>
      <c r="G929" t="s">
        <v>798</v>
      </c>
      <c r="H929" t="s">
        <v>798</v>
      </c>
      <c r="I929">
        <v>0</v>
      </c>
      <c r="J929" t="s">
        <v>797</v>
      </c>
      <c r="K929" t="s">
        <v>797</v>
      </c>
      <c r="L929" t="s">
        <v>811</v>
      </c>
      <c r="M929" t="s">
        <v>797</v>
      </c>
      <c r="N929" t="s">
        <v>812</v>
      </c>
      <c r="O929" t="s">
        <v>813</v>
      </c>
      <c r="P929" t="s">
        <v>797</v>
      </c>
      <c r="Q929" t="s">
        <v>797</v>
      </c>
      <c r="R929" t="s">
        <v>37</v>
      </c>
      <c r="S929" t="s">
        <v>814</v>
      </c>
      <c r="T929" t="s">
        <v>4367</v>
      </c>
      <c r="U929">
        <v>0</v>
      </c>
      <c r="V929" t="s">
        <v>4365</v>
      </c>
      <c r="W929" t="s">
        <v>4366</v>
      </c>
    </row>
    <row r="930" spans="1:23" customFormat="1" ht="16" x14ac:dyDescent="0.2">
      <c r="A930" t="s">
        <v>4362</v>
      </c>
      <c r="B930" t="s">
        <v>4101</v>
      </c>
      <c r="C930" t="s">
        <v>4363</v>
      </c>
      <c r="D930">
        <v>1408</v>
      </c>
      <c r="E930" t="s">
        <v>1041</v>
      </c>
      <c r="F930" t="s">
        <v>799</v>
      </c>
      <c r="G930" t="s">
        <v>798</v>
      </c>
      <c r="H930" t="s">
        <v>798</v>
      </c>
      <c r="I930">
        <v>0</v>
      </c>
      <c r="J930" t="s">
        <v>797</v>
      </c>
      <c r="K930" t="s">
        <v>797</v>
      </c>
      <c r="L930" t="s">
        <v>811</v>
      </c>
      <c r="M930" t="s">
        <v>797</v>
      </c>
      <c r="N930" t="s">
        <v>812</v>
      </c>
      <c r="O930" t="s">
        <v>813</v>
      </c>
      <c r="P930" t="s">
        <v>797</v>
      </c>
      <c r="Q930" t="s">
        <v>797</v>
      </c>
      <c r="R930" t="s">
        <v>37</v>
      </c>
      <c r="S930" t="s">
        <v>814</v>
      </c>
      <c r="T930" t="s">
        <v>4368</v>
      </c>
      <c r="U930">
        <v>0</v>
      </c>
      <c r="V930" t="s">
        <v>4365</v>
      </c>
      <c r="W930" t="s">
        <v>4366</v>
      </c>
    </row>
    <row r="931" spans="1:23" customFormat="1" ht="16" x14ac:dyDescent="0.2">
      <c r="A931" t="s">
        <v>4362</v>
      </c>
      <c r="B931" t="s">
        <v>4101</v>
      </c>
      <c r="C931" t="s">
        <v>4363</v>
      </c>
      <c r="D931">
        <v>1408</v>
      </c>
      <c r="E931" t="s">
        <v>1436</v>
      </c>
      <c r="F931" t="s">
        <v>799</v>
      </c>
      <c r="G931" t="s">
        <v>798</v>
      </c>
      <c r="H931" t="s">
        <v>798</v>
      </c>
      <c r="I931">
        <v>0</v>
      </c>
      <c r="J931" t="s">
        <v>797</v>
      </c>
      <c r="K931" t="s">
        <v>797</v>
      </c>
      <c r="L931" t="s">
        <v>811</v>
      </c>
      <c r="M931" t="s">
        <v>797</v>
      </c>
      <c r="N931" t="s">
        <v>812</v>
      </c>
      <c r="O931" t="s">
        <v>813</v>
      </c>
      <c r="P931" t="s">
        <v>797</v>
      </c>
      <c r="Q931" t="s">
        <v>797</v>
      </c>
      <c r="R931" t="s">
        <v>37</v>
      </c>
      <c r="S931" t="s">
        <v>814</v>
      </c>
      <c r="T931" t="s">
        <v>4369</v>
      </c>
      <c r="U931">
        <v>0</v>
      </c>
      <c r="V931" t="s">
        <v>4365</v>
      </c>
      <c r="W931" t="s">
        <v>4366</v>
      </c>
    </row>
    <row r="932" spans="1:23" customFormat="1" ht="16" x14ac:dyDescent="0.2">
      <c r="A932" t="s">
        <v>4362</v>
      </c>
      <c r="B932" t="s">
        <v>4101</v>
      </c>
      <c r="C932" t="s">
        <v>4363</v>
      </c>
      <c r="D932">
        <v>1408</v>
      </c>
      <c r="E932" t="s">
        <v>904</v>
      </c>
      <c r="F932" t="s">
        <v>799</v>
      </c>
      <c r="G932" t="s">
        <v>798</v>
      </c>
      <c r="H932" t="s">
        <v>798</v>
      </c>
      <c r="I932">
        <v>0</v>
      </c>
      <c r="J932" t="s">
        <v>797</v>
      </c>
      <c r="K932" t="s">
        <v>797</v>
      </c>
      <c r="L932" t="s">
        <v>811</v>
      </c>
      <c r="M932" t="s">
        <v>797</v>
      </c>
      <c r="N932" t="s">
        <v>812</v>
      </c>
      <c r="O932" t="s">
        <v>813</v>
      </c>
      <c r="P932" t="s">
        <v>797</v>
      </c>
      <c r="Q932" t="s">
        <v>797</v>
      </c>
      <c r="R932" t="s">
        <v>37</v>
      </c>
      <c r="S932" t="s">
        <v>814</v>
      </c>
      <c r="T932" t="s">
        <v>4370</v>
      </c>
      <c r="U932">
        <v>0</v>
      </c>
      <c r="V932" t="s">
        <v>4365</v>
      </c>
      <c r="W932" t="s">
        <v>4366</v>
      </c>
    </row>
    <row r="933" spans="1:23" customFormat="1" ht="16" x14ac:dyDescent="0.2">
      <c r="A933" t="s">
        <v>4362</v>
      </c>
      <c r="B933" t="s">
        <v>4101</v>
      </c>
      <c r="C933" t="s">
        <v>4363</v>
      </c>
      <c r="D933">
        <v>1408</v>
      </c>
      <c r="E933" t="s">
        <v>861</v>
      </c>
      <c r="F933" t="s">
        <v>799</v>
      </c>
      <c r="G933" t="s">
        <v>798</v>
      </c>
      <c r="H933" t="s">
        <v>798</v>
      </c>
      <c r="I933">
        <v>0</v>
      </c>
      <c r="J933" t="s">
        <v>797</v>
      </c>
      <c r="K933" t="s">
        <v>797</v>
      </c>
      <c r="L933" t="s">
        <v>835</v>
      </c>
      <c r="M933" t="s">
        <v>843</v>
      </c>
      <c r="N933" t="s">
        <v>797</v>
      </c>
      <c r="O933" t="s">
        <v>797</v>
      </c>
      <c r="P933" t="s">
        <v>898</v>
      </c>
      <c r="Q933" t="s">
        <v>899</v>
      </c>
      <c r="R933" t="s">
        <v>37</v>
      </c>
      <c r="S933" t="s">
        <v>814</v>
      </c>
      <c r="T933" t="s">
        <v>4371</v>
      </c>
      <c r="U933">
        <v>0</v>
      </c>
      <c r="V933" t="s">
        <v>4365</v>
      </c>
      <c r="W933" t="s">
        <v>4366</v>
      </c>
    </row>
    <row r="934" spans="1:23" customFormat="1" ht="16" x14ac:dyDescent="0.2">
      <c r="A934" t="s">
        <v>4372</v>
      </c>
      <c r="B934" t="s">
        <v>37</v>
      </c>
      <c r="C934" t="s">
        <v>4373</v>
      </c>
      <c r="D934">
        <v>2323</v>
      </c>
      <c r="E934" t="s">
        <v>797</v>
      </c>
      <c r="F934" t="s">
        <v>798</v>
      </c>
      <c r="G934" t="s">
        <v>797</v>
      </c>
      <c r="H934" t="s">
        <v>799</v>
      </c>
      <c r="I934">
        <v>4</v>
      </c>
      <c r="J934" t="s">
        <v>2088</v>
      </c>
      <c r="K934" t="s">
        <v>797</v>
      </c>
      <c r="L934" t="s">
        <v>37</v>
      </c>
      <c r="M934" t="s">
        <v>801</v>
      </c>
      <c r="N934" t="s">
        <v>797</v>
      </c>
      <c r="O934" t="s">
        <v>797</v>
      </c>
      <c r="P934" t="s">
        <v>4374</v>
      </c>
      <c r="Q934" t="s">
        <v>4375</v>
      </c>
      <c r="R934" t="s">
        <v>4376</v>
      </c>
      <c r="S934" t="s">
        <v>797</v>
      </c>
      <c r="T934" t="s">
        <v>4377</v>
      </c>
      <c r="U934">
        <v>12</v>
      </c>
      <c r="V934" t="s">
        <v>4378</v>
      </c>
      <c r="W934" t="s">
        <v>4379</v>
      </c>
    </row>
    <row r="935" spans="1:23" customFormat="1" ht="16" x14ac:dyDescent="0.2">
      <c r="A935" t="s">
        <v>4380</v>
      </c>
      <c r="B935" t="s">
        <v>4381</v>
      </c>
      <c r="C935" t="s">
        <v>4382</v>
      </c>
      <c r="D935">
        <v>56</v>
      </c>
      <c r="E935" t="s">
        <v>1653</v>
      </c>
      <c r="F935" t="s">
        <v>799</v>
      </c>
      <c r="G935" t="s">
        <v>798</v>
      </c>
      <c r="H935" t="s">
        <v>798</v>
      </c>
      <c r="I935">
        <v>0</v>
      </c>
      <c r="J935" t="s">
        <v>1678</v>
      </c>
      <c r="K935" t="s">
        <v>1922</v>
      </c>
      <c r="L935" t="s">
        <v>1025</v>
      </c>
      <c r="M935" t="s">
        <v>801</v>
      </c>
      <c r="N935" t="s">
        <v>797</v>
      </c>
      <c r="O935" t="s">
        <v>797</v>
      </c>
      <c r="P935" t="s">
        <v>4383</v>
      </c>
      <c r="Q935" t="s">
        <v>4384</v>
      </c>
      <c r="R935" t="s">
        <v>4385</v>
      </c>
      <c r="S935" t="s">
        <v>884</v>
      </c>
      <c r="T935" t="s">
        <v>4386</v>
      </c>
      <c r="U935">
        <v>14</v>
      </c>
      <c r="V935" t="s">
        <v>4387</v>
      </c>
      <c r="W935" t="s">
        <v>4388</v>
      </c>
    </row>
    <row r="936" spans="1:23" customFormat="1" ht="16" x14ac:dyDescent="0.2">
      <c r="A936" t="s">
        <v>4389</v>
      </c>
      <c r="B936" t="s">
        <v>4390</v>
      </c>
      <c r="C936" t="s">
        <v>4391</v>
      </c>
      <c r="D936">
        <v>57</v>
      </c>
      <c r="E936" t="s">
        <v>1653</v>
      </c>
      <c r="F936" t="s">
        <v>799</v>
      </c>
      <c r="G936" t="s">
        <v>798</v>
      </c>
      <c r="H936" t="s">
        <v>798</v>
      </c>
      <c r="I936">
        <v>0</v>
      </c>
      <c r="J936" t="s">
        <v>1678</v>
      </c>
      <c r="K936" t="s">
        <v>2790</v>
      </c>
      <c r="L936" t="s">
        <v>1025</v>
      </c>
      <c r="M936" t="s">
        <v>880</v>
      </c>
      <c r="N936" t="s">
        <v>797</v>
      </c>
      <c r="O936" t="s">
        <v>797</v>
      </c>
      <c r="P936" t="s">
        <v>4392</v>
      </c>
      <c r="Q936" t="s">
        <v>4393</v>
      </c>
      <c r="R936" t="s">
        <v>4394</v>
      </c>
      <c r="S936" t="s">
        <v>884</v>
      </c>
      <c r="T936" t="s">
        <v>4395</v>
      </c>
      <c r="U936">
        <v>1</v>
      </c>
      <c r="V936" t="s">
        <v>4396</v>
      </c>
      <c r="W936" t="s">
        <v>4397</v>
      </c>
    </row>
    <row r="937" spans="1:23" customFormat="1" ht="16" x14ac:dyDescent="0.2">
      <c r="A937" t="s">
        <v>4398</v>
      </c>
      <c r="B937" t="s">
        <v>37</v>
      </c>
      <c r="C937" t="s">
        <v>37</v>
      </c>
      <c r="D937">
        <v>1432</v>
      </c>
      <c r="E937" t="s">
        <v>797</v>
      </c>
      <c r="F937" t="s">
        <v>798</v>
      </c>
      <c r="G937" t="s">
        <v>797</v>
      </c>
      <c r="H937" t="s">
        <v>799</v>
      </c>
      <c r="I937">
        <v>5</v>
      </c>
      <c r="J937" t="s">
        <v>800</v>
      </c>
      <c r="K937" t="s">
        <v>797</v>
      </c>
      <c r="L937" t="s">
        <v>37</v>
      </c>
      <c r="M937" t="s">
        <v>801</v>
      </c>
      <c r="N937" t="s">
        <v>797</v>
      </c>
      <c r="O937" t="s">
        <v>797</v>
      </c>
      <c r="P937" t="s">
        <v>802</v>
      </c>
      <c r="Q937" t="s">
        <v>803</v>
      </c>
      <c r="R937" t="s">
        <v>4399</v>
      </c>
      <c r="S937" t="s">
        <v>797</v>
      </c>
      <c r="T937" t="s">
        <v>4400</v>
      </c>
      <c r="U937">
        <v>4</v>
      </c>
      <c r="V937" t="s">
        <v>4401</v>
      </c>
      <c r="W937" t="s">
        <v>4402</v>
      </c>
    </row>
    <row r="938" spans="1:23" customFormat="1" ht="16" x14ac:dyDescent="0.2">
      <c r="A938" t="s">
        <v>4403</v>
      </c>
      <c r="B938" t="s">
        <v>37</v>
      </c>
      <c r="C938" t="s">
        <v>37</v>
      </c>
      <c r="D938">
        <v>1417</v>
      </c>
      <c r="E938" t="s">
        <v>904</v>
      </c>
      <c r="F938" t="s">
        <v>798</v>
      </c>
      <c r="G938" t="s">
        <v>799</v>
      </c>
      <c r="H938" t="s">
        <v>798</v>
      </c>
      <c r="I938">
        <v>0</v>
      </c>
      <c r="J938" t="s">
        <v>797</v>
      </c>
      <c r="K938" t="s">
        <v>797</v>
      </c>
      <c r="L938" t="s">
        <v>3783</v>
      </c>
      <c r="M938" t="s">
        <v>797</v>
      </c>
      <c r="N938" t="s">
        <v>797</v>
      </c>
      <c r="O938" t="s">
        <v>797</v>
      </c>
      <c r="P938" t="s">
        <v>4404</v>
      </c>
      <c r="Q938" t="s">
        <v>4405</v>
      </c>
      <c r="R938" t="s">
        <v>37</v>
      </c>
      <c r="S938" t="s">
        <v>814</v>
      </c>
      <c r="T938" t="s">
        <v>4406</v>
      </c>
      <c r="U938">
        <v>0</v>
      </c>
      <c r="V938" t="s">
        <v>4407</v>
      </c>
      <c r="W938" t="s">
        <v>4408</v>
      </c>
    </row>
    <row r="939" spans="1:23" customFormat="1" ht="16" x14ac:dyDescent="0.2">
      <c r="A939" t="s">
        <v>4403</v>
      </c>
      <c r="B939" t="s">
        <v>37</v>
      </c>
      <c r="C939" t="s">
        <v>37</v>
      </c>
      <c r="D939">
        <v>1417</v>
      </c>
      <c r="E939" t="s">
        <v>861</v>
      </c>
      <c r="F939" t="s">
        <v>798</v>
      </c>
      <c r="G939" t="s">
        <v>799</v>
      </c>
      <c r="H939" t="s">
        <v>798</v>
      </c>
      <c r="I939">
        <v>0</v>
      </c>
      <c r="J939" t="s">
        <v>797</v>
      </c>
      <c r="K939" t="s">
        <v>797</v>
      </c>
      <c r="L939" t="s">
        <v>3783</v>
      </c>
      <c r="M939" t="s">
        <v>836</v>
      </c>
      <c r="N939" t="s">
        <v>797</v>
      </c>
      <c r="O939" t="s">
        <v>797</v>
      </c>
      <c r="P939" t="s">
        <v>797</v>
      </c>
      <c r="Q939" t="s">
        <v>797</v>
      </c>
      <c r="R939" t="s">
        <v>37</v>
      </c>
      <c r="S939" t="s">
        <v>814</v>
      </c>
      <c r="T939" t="s">
        <v>4409</v>
      </c>
      <c r="U939">
        <v>0</v>
      </c>
      <c r="V939" t="s">
        <v>4407</v>
      </c>
      <c r="W939" t="s">
        <v>4408</v>
      </c>
    </row>
    <row r="940" spans="1:23" customFormat="1" ht="16" x14ac:dyDescent="0.2">
      <c r="A940" t="s">
        <v>4410</v>
      </c>
      <c r="B940" t="s">
        <v>37</v>
      </c>
      <c r="C940" t="s">
        <v>37</v>
      </c>
      <c r="D940">
        <v>2383</v>
      </c>
      <c r="E940" t="s">
        <v>797</v>
      </c>
      <c r="F940" t="s">
        <v>798</v>
      </c>
      <c r="G940" t="s">
        <v>797</v>
      </c>
      <c r="H940" t="s">
        <v>799</v>
      </c>
      <c r="I940">
        <v>6</v>
      </c>
      <c r="J940" t="s">
        <v>797</v>
      </c>
      <c r="K940" t="s">
        <v>797</v>
      </c>
      <c r="L940" t="s">
        <v>1117</v>
      </c>
      <c r="M940" t="s">
        <v>797</v>
      </c>
      <c r="N940" t="s">
        <v>812</v>
      </c>
      <c r="O940" t="s">
        <v>965</v>
      </c>
      <c r="P940" t="s">
        <v>797</v>
      </c>
      <c r="Q940" t="s">
        <v>797</v>
      </c>
      <c r="R940" t="s">
        <v>37</v>
      </c>
      <c r="S940" t="s">
        <v>797</v>
      </c>
      <c r="T940" t="s">
        <v>4411</v>
      </c>
      <c r="U940">
        <v>0</v>
      </c>
      <c r="V940" t="s">
        <v>4412</v>
      </c>
      <c r="W940" t="s">
        <v>4413</v>
      </c>
    </row>
    <row r="941" spans="1:23" customFormat="1" ht="16" x14ac:dyDescent="0.2">
      <c r="A941" t="s">
        <v>4414</v>
      </c>
      <c r="B941" t="s">
        <v>4415</v>
      </c>
      <c r="C941" t="s">
        <v>4416</v>
      </c>
      <c r="D941">
        <v>1409</v>
      </c>
      <c r="E941" t="s">
        <v>1268</v>
      </c>
      <c r="F941" t="s">
        <v>799</v>
      </c>
      <c r="G941" t="s">
        <v>798</v>
      </c>
      <c r="H941" t="s">
        <v>798</v>
      </c>
      <c r="I941">
        <v>0</v>
      </c>
      <c r="J941" t="s">
        <v>1269</v>
      </c>
      <c r="K941" t="s">
        <v>1260</v>
      </c>
      <c r="L941" t="s">
        <v>1025</v>
      </c>
      <c r="M941" t="s">
        <v>801</v>
      </c>
      <c r="N941" t="s">
        <v>797</v>
      </c>
      <c r="O941" t="s">
        <v>797</v>
      </c>
      <c r="P941" t="s">
        <v>4417</v>
      </c>
      <c r="Q941" t="s">
        <v>4418</v>
      </c>
      <c r="R941" t="s">
        <v>4419</v>
      </c>
      <c r="S941" t="s">
        <v>884</v>
      </c>
      <c r="T941" t="s">
        <v>4420</v>
      </c>
      <c r="U941">
        <v>0</v>
      </c>
      <c r="V941" t="s">
        <v>4421</v>
      </c>
      <c r="W941" t="s">
        <v>4422</v>
      </c>
    </row>
    <row r="942" spans="1:23" customFormat="1" ht="16" x14ac:dyDescent="0.2">
      <c r="A942" t="s">
        <v>4423</v>
      </c>
      <c r="B942" t="s">
        <v>4424</v>
      </c>
      <c r="C942" t="s">
        <v>4425</v>
      </c>
      <c r="D942">
        <v>1284</v>
      </c>
      <c r="E942" t="s">
        <v>810</v>
      </c>
      <c r="F942" t="s">
        <v>799</v>
      </c>
      <c r="G942" t="s">
        <v>798</v>
      </c>
      <c r="H942" t="s">
        <v>798</v>
      </c>
      <c r="I942">
        <v>0</v>
      </c>
      <c r="J942" t="s">
        <v>1359</v>
      </c>
      <c r="K942" t="s">
        <v>4426</v>
      </c>
      <c r="L942" t="s">
        <v>975</v>
      </c>
      <c r="M942" t="s">
        <v>801</v>
      </c>
      <c r="N942" t="s">
        <v>797</v>
      </c>
      <c r="O942" t="s">
        <v>797</v>
      </c>
      <c r="P942" t="s">
        <v>4427</v>
      </c>
      <c r="Q942" t="s">
        <v>4428</v>
      </c>
      <c r="R942" t="s">
        <v>4429</v>
      </c>
      <c r="S942" t="s">
        <v>884</v>
      </c>
      <c r="T942" t="s">
        <v>4430</v>
      </c>
      <c r="U942">
        <v>2</v>
      </c>
      <c r="V942" t="s">
        <v>4431</v>
      </c>
      <c r="W942" t="s">
        <v>4432</v>
      </c>
    </row>
    <row r="943" spans="1:23" customFormat="1" ht="16" x14ac:dyDescent="0.2">
      <c r="A943" t="s">
        <v>4433</v>
      </c>
      <c r="B943" t="s">
        <v>4434</v>
      </c>
      <c r="C943" t="s">
        <v>4435</v>
      </c>
      <c r="D943">
        <v>1282</v>
      </c>
      <c r="E943" t="s">
        <v>810</v>
      </c>
      <c r="F943" t="s">
        <v>799</v>
      </c>
      <c r="G943" t="s">
        <v>798</v>
      </c>
      <c r="H943" t="s">
        <v>798</v>
      </c>
      <c r="I943">
        <v>0</v>
      </c>
      <c r="J943" t="s">
        <v>2284</v>
      </c>
      <c r="K943" t="s">
        <v>2285</v>
      </c>
      <c r="L943" t="s">
        <v>811</v>
      </c>
      <c r="M943" t="s">
        <v>801</v>
      </c>
      <c r="N943" t="s">
        <v>797</v>
      </c>
      <c r="O943" t="s">
        <v>797</v>
      </c>
      <c r="P943" t="s">
        <v>4436</v>
      </c>
      <c r="Q943" t="s">
        <v>4437</v>
      </c>
      <c r="R943" t="s">
        <v>4438</v>
      </c>
      <c r="S943" t="s">
        <v>44</v>
      </c>
      <c r="T943" t="s">
        <v>4439</v>
      </c>
      <c r="U943">
        <v>21</v>
      </c>
      <c r="V943" t="s">
        <v>4440</v>
      </c>
      <c r="W943" t="s">
        <v>4441</v>
      </c>
    </row>
    <row r="944" spans="1:23" x14ac:dyDescent="0.15">
      <c r="M944" s="21" t="s">
        <v>801</v>
      </c>
      <c r="N944" s="21" t="s">
        <v>797</v>
      </c>
      <c r="O944" s="21" t="s">
        <v>797</v>
      </c>
      <c r="P944" s="21" t="s">
        <v>4436</v>
      </c>
      <c r="Q944" s="21" t="s">
        <v>4437</v>
      </c>
      <c r="R944" s="21" t="s">
        <v>4438</v>
      </c>
      <c r="S944" s="21" t="s">
        <v>44</v>
      </c>
      <c r="T944" s="21" t="s">
        <v>4442</v>
      </c>
      <c r="U944" s="21">
        <v>19</v>
      </c>
      <c r="V944" s="21" t="s">
        <v>4440</v>
      </c>
      <c r="W944" s="21" t="s">
        <v>4443</v>
      </c>
    </row>
  </sheetData>
  <autoFilter ref="A3:W945" xr:uid="{FC1890B2-6004-5046-8B2F-C2E28253C87A}"/>
  <hyperlinks>
    <hyperlink ref="C1" r:id="rId1" xr:uid="{262E3449-3809-EB46-AF67-B17AC07623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027B-499B-0D49-8116-A931AA6C85E7}">
  <sheetPr>
    <tabColor theme="5" tint="0.79998168889431442"/>
  </sheetPr>
  <dimension ref="A1:M492"/>
  <sheetViews>
    <sheetView topLeftCell="A2" workbookViewId="0">
      <selection activeCell="E3" sqref="E3"/>
    </sheetView>
  </sheetViews>
  <sheetFormatPr baseColWidth="10" defaultColWidth="8.83203125" defaultRowHeight="14" x14ac:dyDescent="0.15"/>
  <cols>
    <col min="1" max="1" width="38.6640625" style="21" customWidth="1"/>
    <col min="2" max="3" width="8.83203125" style="21"/>
    <col min="4" max="4" width="15.33203125" style="21" customWidth="1"/>
    <col min="5" max="5" width="78.6640625" style="21" customWidth="1"/>
    <col min="6" max="6" width="20.5" style="21" customWidth="1"/>
    <col min="7" max="16384" width="8.83203125" style="21"/>
  </cols>
  <sheetData>
    <row r="1" spans="1:13" x14ac:dyDescent="0.15">
      <c r="A1" s="176" t="s">
        <v>4444</v>
      </c>
      <c r="B1" s="176"/>
    </row>
    <row r="2" spans="1:13" customFormat="1" ht="16" x14ac:dyDescent="0.2">
      <c r="A2" s="177" t="s">
        <v>4445</v>
      </c>
    </row>
    <row r="3" spans="1:13" ht="16" x14ac:dyDescent="0.2">
      <c r="A3" s="21" t="s">
        <v>4446</v>
      </c>
      <c r="E3" s="142" t="s">
        <v>4447</v>
      </c>
      <c r="F3" s="24"/>
      <c r="G3" s="24" t="s">
        <v>4448</v>
      </c>
      <c r="H3" s="24"/>
      <c r="I3" s="24"/>
      <c r="J3" s="178"/>
      <c r="K3" s="178"/>
      <c r="L3" s="178"/>
      <c r="M3" s="178"/>
    </row>
    <row r="4" spans="1:13" x14ac:dyDescent="0.15">
      <c r="A4" s="21" t="s">
        <v>797</v>
      </c>
    </row>
    <row r="5" spans="1:13" s="178" customFormat="1" ht="16" x14ac:dyDescent="0.2">
      <c r="A5" s="240" t="s">
        <v>4449</v>
      </c>
      <c r="B5" s="240" t="s">
        <v>4450</v>
      </c>
      <c r="C5" s="240" t="s">
        <v>4451</v>
      </c>
      <c r="D5" s="240" t="s">
        <v>4452</v>
      </c>
      <c r="E5" s="240" t="s">
        <v>4453</v>
      </c>
      <c r="F5" s="240" t="s">
        <v>4454</v>
      </c>
      <c r="G5" s="240" t="s">
        <v>4455</v>
      </c>
      <c r="H5" s="240" t="s">
        <v>4456</v>
      </c>
      <c r="I5" s="240" t="s">
        <v>4457</v>
      </c>
      <c r="J5" s="240" t="s">
        <v>4458</v>
      </c>
      <c r="K5" s="178" t="s">
        <v>4459</v>
      </c>
    </row>
    <row r="6" spans="1:13" ht="16" x14ac:dyDescent="0.2">
      <c r="A6" t="s">
        <v>4460</v>
      </c>
      <c r="B6" t="s">
        <v>797</v>
      </c>
      <c r="C6" t="s">
        <v>4461</v>
      </c>
      <c r="D6" t="s">
        <v>37</v>
      </c>
      <c r="E6" t="s">
        <v>4462</v>
      </c>
      <c r="F6" t="s">
        <v>4463</v>
      </c>
      <c r="G6" t="s">
        <v>4464</v>
      </c>
      <c r="H6" t="s">
        <v>4465</v>
      </c>
      <c r="I6" t="s">
        <v>4466</v>
      </c>
      <c r="J6" t="s">
        <v>4467</v>
      </c>
      <c r="K6" s="21" t="s">
        <v>797</v>
      </c>
    </row>
    <row r="7" spans="1:13" ht="16" x14ac:dyDescent="0.2">
      <c r="A7" t="s">
        <v>4468</v>
      </c>
      <c r="B7" t="s">
        <v>797</v>
      </c>
      <c r="C7" t="s">
        <v>4469</v>
      </c>
      <c r="D7" t="s">
        <v>4470</v>
      </c>
      <c r="E7" t="s">
        <v>4462</v>
      </c>
      <c r="F7" t="s">
        <v>4463</v>
      </c>
      <c r="G7" t="s">
        <v>4464</v>
      </c>
      <c r="H7" t="s">
        <v>4465</v>
      </c>
      <c r="I7" t="s">
        <v>4466</v>
      </c>
      <c r="J7" t="s">
        <v>4467</v>
      </c>
      <c r="K7" s="21" t="s">
        <v>797</v>
      </c>
    </row>
    <row r="8" spans="1:13" ht="16" x14ac:dyDescent="0.2">
      <c r="A8" t="s">
        <v>4471</v>
      </c>
      <c r="B8" t="s">
        <v>797</v>
      </c>
      <c r="C8" t="s">
        <v>4472</v>
      </c>
      <c r="D8" t="s">
        <v>4473</v>
      </c>
      <c r="E8" t="s">
        <v>4462</v>
      </c>
      <c r="F8" t="s">
        <v>4463</v>
      </c>
      <c r="G8" t="s">
        <v>4474</v>
      </c>
      <c r="H8" t="s">
        <v>4475</v>
      </c>
      <c r="I8" t="s">
        <v>4476</v>
      </c>
      <c r="J8" t="s">
        <v>4477</v>
      </c>
      <c r="K8" s="21" t="s">
        <v>797</v>
      </c>
    </row>
    <row r="9" spans="1:13" ht="16" x14ac:dyDescent="0.2">
      <c r="A9" t="s">
        <v>4478</v>
      </c>
      <c r="B9" t="s">
        <v>797</v>
      </c>
      <c r="C9" t="s">
        <v>4479</v>
      </c>
      <c r="D9" t="s">
        <v>4480</v>
      </c>
      <c r="E9" t="s">
        <v>4481</v>
      </c>
      <c r="F9" t="s">
        <v>4463</v>
      </c>
      <c r="G9" t="s">
        <v>4482</v>
      </c>
      <c r="H9" t="s">
        <v>4483</v>
      </c>
      <c r="I9" t="s">
        <v>4484</v>
      </c>
      <c r="J9" t="s">
        <v>4485</v>
      </c>
      <c r="K9" s="21" t="s">
        <v>797</v>
      </c>
    </row>
    <row r="10" spans="1:13" ht="16" x14ac:dyDescent="0.2">
      <c r="A10" t="s">
        <v>4486</v>
      </c>
      <c r="B10" t="s">
        <v>797</v>
      </c>
      <c r="C10" t="s">
        <v>4487</v>
      </c>
      <c r="D10" t="s">
        <v>4488</v>
      </c>
      <c r="E10" t="s">
        <v>4462</v>
      </c>
      <c r="F10" t="s">
        <v>4463</v>
      </c>
      <c r="G10" t="s">
        <v>4489</v>
      </c>
      <c r="H10" t="s">
        <v>4490</v>
      </c>
      <c r="I10" t="s">
        <v>4491</v>
      </c>
      <c r="J10" t="s">
        <v>4492</v>
      </c>
      <c r="K10" s="21" t="s">
        <v>797</v>
      </c>
    </row>
    <row r="11" spans="1:13" ht="16" x14ac:dyDescent="0.2">
      <c r="A11" t="s">
        <v>4493</v>
      </c>
      <c r="B11" t="s">
        <v>797</v>
      </c>
      <c r="C11" t="s">
        <v>4494</v>
      </c>
      <c r="D11" t="s">
        <v>4495</v>
      </c>
      <c r="E11" t="s">
        <v>4496</v>
      </c>
      <c r="F11" t="s">
        <v>4463</v>
      </c>
      <c r="G11" t="s">
        <v>4497</v>
      </c>
      <c r="H11" t="s">
        <v>4498</v>
      </c>
      <c r="I11" t="s">
        <v>4499</v>
      </c>
      <c r="J11" t="s">
        <v>4500</v>
      </c>
      <c r="K11" s="21" t="s">
        <v>797</v>
      </c>
    </row>
    <row r="12" spans="1:13" ht="16" x14ac:dyDescent="0.2">
      <c r="A12" t="s">
        <v>4501</v>
      </c>
      <c r="B12" t="s">
        <v>797</v>
      </c>
      <c r="C12" t="s">
        <v>4502</v>
      </c>
      <c r="D12" t="s">
        <v>4503</v>
      </c>
      <c r="E12" t="s">
        <v>4481</v>
      </c>
      <c r="F12" t="s">
        <v>4504</v>
      </c>
      <c r="G12" t="s">
        <v>4505</v>
      </c>
      <c r="H12" t="s">
        <v>4506</v>
      </c>
      <c r="I12" t="s">
        <v>4507</v>
      </c>
      <c r="J12" t="s">
        <v>4508</v>
      </c>
      <c r="K12" s="21" t="s">
        <v>797</v>
      </c>
    </row>
    <row r="13" spans="1:13" ht="16" x14ac:dyDescent="0.2">
      <c r="A13" t="s">
        <v>4509</v>
      </c>
      <c r="B13" t="s">
        <v>797</v>
      </c>
      <c r="C13" t="s">
        <v>4510</v>
      </c>
      <c r="D13" t="s">
        <v>4511</v>
      </c>
      <c r="E13" t="s">
        <v>4462</v>
      </c>
      <c r="F13" t="s">
        <v>4504</v>
      </c>
      <c r="G13" t="s">
        <v>4512</v>
      </c>
      <c r="H13" t="s">
        <v>4513</v>
      </c>
      <c r="I13" t="s">
        <v>4514</v>
      </c>
      <c r="J13" t="s">
        <v>4515</v>
      </c>
      <c r="K13" s="21" t="s">
        <v>797</v>
      </c>
    </row>
    <row r="14" spans="1:13" ht="16" x14ac:dyDescent="0.2">
      <c r="A14" t="s">
        <v>4516</v>
      </c>
      <c r="B14" t="s">
        <v>797</v>
      </c>
      <c r="C14" t="s">
        <v>4517</v>
      </c>
      <c r="D14" t="s">
        <v>37</v>
      </c>
      <c r="E14" t="s">
        <v>4462</v>
      </c>
      <c r="F14" t="s">
        <v>4518</v>
      </c>
      <c r="G14" t="s">
        <v>4519</v>
      </c>
      <c r="H14" t="s">
        <v>4520</v>
      </c>
      <c r="I14" t="s">
        <v>4521</v>
      </c>
      <c r="J14" t="s">
        <v>4522</v>
      </c>
      <c r="K14" s="21" t="s">
        <v>797</v>
      </c>
    </row>
    <row r="15" spans="1:13" ht="16" x14ac:dyDescent="0.2">
      <c r="A15" t="s">
        <v>4523</v>
      </c>
      <c r="B15" t="s">
        <v>797</v>
      </c>
      <c r="C15" t="s">
        <v>37</v>
      </c>
      <c r="D15" t="s">
        <v>37</v>
      </c>
      <c r="E15" t="s">
        <v>4524</v>
      </c>
      <c r="F15" t="s">
        <v>4518</v>
      </c>
      <c r="G15" t="s">
        <v>4525</v>
      </c>
      <c r="H15" t="s">
        <v>4526</v>
      </c>
      <c r="I15" t="s">
        <v>4527</v>
      </c>
      <c r="J15" t="s">
        <v>4528</v>
      </c>
      <c r="K15" s="21" t="s">
        <v>797</v>
      </c>
    </row>
    <row r="16" spans="1:13" ht="16" x14ac:dyDescent="0.2">
      <c r="A16" t="s">
        <v>4529</v>
      </c>
      <c r="B16" t="s">
        <v>797</v>
      </c>
      <c r="C16" t="s">
        <v>4530</v>
      </c>
      <c r="D16" t="s">
        <v>4531</v>
      </c>
      <c r="E16" t="s">
        <v>4524</v>
      </c>
      <c r="F16" t="s">
        <v>4518</v>
      </c>
      <c r="G16" t="s">
        <v>4525</v>
      </c>
      <c r="H16" t="s">
        <v>4526</v>
      </c>
      <c r="I16" t="s">
        <v>4527</v>
      </c>
      <c r="J16" t="s">
        <v>4528</v>
      </c>
      <c r="K16" s="21" t="s">
        <v>797</v>
      </c>
    </row>
    <row r="17" spans="1:11" ht="16" x14ac:dyDescent="0.2">
      <c r="A17" t="s">
        <v>4532</v>
      </c>
      <c r="B17" t="s">
        <v>797</v>
      </c>
      <c r="C17" t="s">
        <v>4533</v>
      </c>
      <c r="D17" t="s">
        <v>4534</v>
      </c>
      <c r="E17" t="s">
        <v>4524</v>
      </c>
      <c r="F17" t="s">
        <v>4518</v>
      </c>
      <c r="G17" t="s">
        <v>4525</v>
      </c>
      <c r="H17" t="s">
        <v>4526</v>
      </c>
      <c r="I17" t="s">
        <v>4527</v>
      </c>
      <c r="J17" t="s">
        <v>4528</v>
      </c>
      <c r="K17" s="21" t="s">
        <v>797</v>
      </c>
    </row>
    <row r="18" spans="1:11" ht="16" x14ac:dyDescent="0.2">
      <c r="A18" t="s">
        <v>4535</v>
      </c>
      <c r="B18" t="s">
        <v>797</v>
      </c>
      <c r="C18" t="s">
        <v>4536</v>
      </c>
      <c r="D18" t="s">
        <v>4537</v>
      </c>
      <c r="E18" t="s">
        <v>4524</v>
      </c>
      <c r="F18" t="s">
        <v>4518</v>
      </c>
      <c r="G18" t="s">
        <v>4525</v>
      </c>
      <c r="H18" t="s">
        <v>4526</v>
      </c>
      <c r="I18" t="s">
        <v>4527</v>
      </c>
      <c r="J18" t="s">
        <v>4528</v>
      </c>
      <c r="K18" s="21" t="s">
        <v>797</v>
      </c>
    </row>
    <row r="19" spans="1:11" ht="16" x14ac:dyDescent="0.2">
      <c r="A19" t="s">
        <v>4538</v>
      </c>
      <c r="B19" t="s">
        <v>797</v>
      </c>
      <c r="C19" t="s">
        <v>37</v>
      </c>
      <c r="D19" t="s">
        <v>4539</v>
      </c>
      <c r="E19" t="s">
        <v>4524</v>
      </c>
      <c r="F19" t="s">
        <v>4518</v>
      </c>
      <c r="G19" t="s">
        <v>4525</v>
      </c>
      <c r="H19" t="s">
        <v>4526</v>
      </c>
      <c r="I19" t="s">
        <v>4527</v>
      </c>
      <c r="J19" t="s">
        <v>4528</v>
      </c>
      <c r="K19" s="21" t="s">
        <v>797</v>
      </c>
    </row>
    <row r="20" spans="1:11" ht="16" x14ac:dyDescent="0.2">
      <c r="A20" t="s">
        <v>4540</v>
      </c>
      <c r="B20" t="s">
        <v>797</v>
      </c>
      <c r="C20" t="s">
        <v>4541</v>
      </c>
      <c r="D20" t="s">
        <v>4542</v>
      </c>
      <c r="E20" t="s">
        <v>4543</v>
      </c>
      <c r="F20" t="s">
        <v>4518</v>
      </c>
      <c r="G20" t="s">
        <v>4544</v>
      </c>
      <c r="H20" t="s">
        <v>4545</v>
      </c>
      <c r="I20" t="s">
        <v>4546</v>
      </c>
      <c r="J20" t="s">
        <v>4547</v>
      </c>
      <c r="K20" s="21" t="s">
        <v>797</v>
      </c>
    </row>
    <row r="21" spans="1:11" ht="16" x14ac:dyDescent="0.2">
      <c r="A21" t="s">
        <v>4548</v>
      </c>
      <c r="B21" t="s">
        <v>797</v>
      </c>
      <c r="C21" t="s">
        <v>4549</v>
      </c>
      <c r="D21" t="s">
        <v>4550</v>
      </c>
      <c r="E21" t="s">
        <v>4551</v>
      </c>
      <c r="F21" t="s">
        <v>4518</v>
      </c>
      <c r="G21" t="s">
        <v>4552</v>
      </c>
      <c r="H21" t="s">
        <v>4553</v>
      </c>
      <c r="I21" t="s">
        <v>4554</v>
      </c>
      <c r="J21" t="s">
        <v>4555</v>
      </c>
      <c r="K21" s="21" t="s">
        <v>797</v>
      </c>
    </row>
    <row r="22" spans="1:11" ht="16" x14ac:dyDescent="0.2">
      <c r="A22" t="s">
        <v>4556</v>
      </c>
      <c r="B22" t="s">
        <v>797</v>
      </c>
      <c r="C22" t="s">
        <v>37</v>
      </c>
      <c r="D22" t="s">
        <v>37</v>
      </c>
      <c r="E22" t="s">
        <v>4462</v>
      </c>
      <c r="F22" t="s">
        <v>4518</v>
      </c>
      <c r="G22" t="s">
        <v>4557</v>
      </c>
      <c r="H22" t="s">
        <v>4558</v>
      </c>
      <c r="I22" t="s">
        <v>4559</v>
      </c>
      <c r="J22" t="s">
        <v>4560</v>
      </c>
      <c r="K22" s="21" t="s">
        <v>797</v>
      </c>
    </row>
    <row r="23" spans="1:11" ht="16" x14ac:dyDescent="0.2">
      <c r="A23" t="s">
        <v>4561</v>
      </c>
      <c r="B23" t="s">
        <v>797</v>
      </c>
      <c r="C23" t="s">
        <v>4562</v>
      </c>
      <c r="D23" t="s">
        <v>4563</v>
      </c>
      <c r="E23" t="s">
        <v>4462</v>
      </c>
      <c r="F23" t="s">
        <v>4518</v>
      </c>
      <c r="G23" t="s">
        <v>4557</v>
      </c>
      <c r="H23" t="s">
        <v>4558</v>
      </c>
      <c r="I23" t="s">
        <v>4559</v>
      </c>
      <c r="J23" t="s">
        <v>4560</v>
      </c>
      <c r="K23" s="21" t="s">
        <v>797</v>
      </c>
    </row>
    <row r="24" spans="1:11" ht="16" x14ac:dyDescent="0.2">
      <c r="A24" t="s">
        <v>4564</v>
      </c>
      <c r="B24" t="s">
        <v>797</v>
      </c>
      <c r="C24" t="s">
        <v>4565</v>
      </c>
      <c r="D24" t="s">
        <v>4566</v>
      </c>
      <c r="E24" t="s">
        <v>4481</v>
      </c>
      <c r="F24" t="s">
        <v>4518</v>
      </c>
      <c r="G24" t="s">
        <v>4567</v>
      </c>
      <c r="H24" t="s">
        <v>4568</v>
      </c>
      <c r="I24" t="s">
        <v>4569</v>
      </c>
      <c r="J24" t="s">
        <v>4570</v>
      </c>
      <c r="K24" s="21" t="s">
        <v>797</v>
      </c>
    </row>
    <row r="25" spans="1:11" ht="16" x14ac:dyDescent="0.2">
      <c r="A25" t="s">
        <v>4571</v>
      </c>
      <c r="B25" t="s">
        <v>797</v>
      </c>
      <c r="C25" t="s">
        <v>4572</v>
      </c>
      <c r="D25" t="s">
        <v>4573</v>
      </c>
      <c r="E25" t="s">
        <v>4574</v>
      </c>
      <c r="F25" t="s">
        <v>4518</v>
      </c>
      <c r="G25" t="s">
        <v>4575</v>
      </c>
      <c r="H25" t="s">
        <v>4576</v>
      </c>
      <c r="I25" t="s">
        <v>4577</v>
      </c>
      <c r="J25" t="s">
        <v>4578</v>
      </c>
      <c r="K25" s="21" t="s">
        <v>797</v>
      </c>
    </row>
    <row r="26" spans="1:11" ht="16" x14ac:dyDescent="0.2">
      <c r="A26" t="s">
        <v>4579</v>
      </c>
      <c r="B26" t="s">
        <v>797</v>
      </c>
      <c r="C26" t="s">
        <v>4580</v>
      </c>
      <c r="D26" t="s">
        <v>4581</v>
      </c>
      <c r="E26" t="s">
        <v>4582</v>
      </c>
      <c r="F26" t="s">
        <v>4518</v>
      </c>
      <c r="G26" t="s">
        <v>4583</v>
      </c>
      <c r="H26" t="s">
        <v>4584</v>
      </c>
      <c r="I26" t="s">
        <v>4585</v>
      </c>
      <c r="J26" t="s">
        <v>4586</v>
      </c>
      <c r="K26" s="21" t="s">
        <v>797</v>
      </c>
    </row>
    <row r="27" spans="1:11" ht="16" x14ac:dyDescent="0.2">
      <c r="A27" t="s">
        <v>4587</v>
      </c>
      <c r="B27" t="s">
        <v>797</v>
      </c>
      <c r="C27" t="s">
        <v>4588</v>
      </c>
      <c r="D27" t="s">
        <v>4589</v>
      </c>
      <c r="E27" t="s">
        <v>4462</v>
      </c>
      <c r="F27" t="s">
        <v>4518</v>
      </c>
      <c r="G27" t="s">
        <v>4590</v>
      </c>
      <c r="H27" t="s">
        <v>4591</v>
      </c>
      <c r="I27" t="s">
        <v>4592</v>
      </c>
      <c r="J27" t="s">
        <v>4593</v>
      </c>
      <c r="K27" s="21" t="s">
        <v>797</v>
      </c>
    </row>
    <row r="28" spans="1:11" ht="16" x14ac:dyDescent="0.2">
      <c r="A28" t="s">
        <v>4594</v>
      </c>
      <c r="B28" t="s">
        <v>797</v>
      </c>
      <c r="C28" t="s">
        <v>4595</v>
      </c>
      <c r="D28" t="s">
        <v>4596</v>
      </c>
      <c r="E28" t="s">
        <v>4597</v>
      </c>
      <c r="F28" t="s">
        <v>4598</v>
      </c>
      <c r="G28" t="s">
        <v>4599</v>
      </c>
      <c r="H28" t="s">
        <v>4600</v>
      </c>
      <c r="I28" t="s">
        <v>4601</v>
      </c>
      <c r="J28" t="s">
        <v>4602</v>
      </c>
      <c r="K28" s="21" t="s">
        <v>797</v>
      </c>
    </row>
    <row r="29" spans="1:11" ht="16" x14ac:dyDescent="0.2">
      <c r="A29" t="s">
        <v>4603</v>
      </c>
      <c r="B29" t="s">
        <v>797</v>
      </c>
      <c r="C29" t="s">
        <v>4604</v>
      </c>
      <c r="D29" t="s">
        <v>4605</v>
      </c>
      <c r="E29" t="s">
        <v>4481</v>
      </c>
      <c r="F29" t="s">
        <v>4606</v>
      </c>
      <c r="G29" t="s">
        <v>4607</v>
      </c>
      <c r="H29" t="s">
        <v>4608</v>
      </c>
      <c r="I29" t="s">
        <v>4609</v>
      </c>
      <c r="J29" t="s">
        <v>4610</v>
      </c>
      <c r="K29" s="21" t="s">
        <v>797</v>
      </c>
    </row>
    <row r="30" spans="1:11" ht="16" x14ac:dyDescent="0.2">
      <c r="A30" t="s">
        <v>4611</v>
      </c>
      <c r="B30" t="s">
        <v>4612</v>
      </c>
      <c r="C30" t="s">
        <v>4613</v>
      </c>
      <c r="D30" t="s">
        <v>4614</v>
      </c>
      <c r="E30" t="s">
        <v>4615</v>
      </c>
      <c r="F30" t="s">
        <v>4606</v>
      </c>
      <c r="G30" t="s">
        <v>4616</v>
      </c>
      <c r="H30" t="s">
        <v>4617</v>
      </c>
      <c r="I30" t="s">
        <v>4618</v>
      </c>
      <c r="J30" t="s">
        <v>4619</v>
      </c>
      <c r="K30" s="21" t="s">
        <v>797</v>
      </c>
    </row>
    <row r="31" spans="1:11" ht="16" x14ac:dyDescent="0.2">
      <c r="A31" t="s">
        <v>4620</v>
      </c>
      <c r="B31" t="s">
        <v>797</v>
      </c>
      <c r="C31" t="s">
        <v>4621</v>
      </c>
      <c r="D31" t="s">
        <v>4622</v>
      </c>
      <c r="E31" t="s">
        <v>4481</v>
      </c>
      <c r="F31" t="s">
        <v>4606</v>
      </c>
      <c r="G31" t="s">
        <v>4623</v>
      </c>
      <c r="H31" t="s">
        <v>4624</v>
      </c>
      <c r="I31" t="s">
        <v>4625</v>
      </c>
      <c r="J31" t="s">
        <v>4626</v>
      </c>
      <c r="K31" s="21" t="s">
        <v>797</v>
      </c>
    </row>
    <row r="32" spans="1:11" ht="16" x14ac:dyDescent="0.2">
      <c r="A32" t="s">
        <v>4627</v>
      </c>
      <c r="B32" t="s">
        <v>797</v>
      </c>
      <c r="C32" t="s">
        <v>37</v>
      </c>
      <c r="D32" t="s">
        <v>37</v>
      </c>
      <c r="E32" t="s">
        <v>4551</v>
      </c>
      <c r="F32" t="s">
        <v>4606</v>
      </c>
      <c r="G32" t="s">
        <v>4628</v>
      </c>
      <c r="H32" t="s">
        <v>4629</v>
      </c>
      <c r="I32" t="s">
        <v>4630</v>
      </c>
      <c r="J32" t="s">
        <v>4631</v>
      </c>
      <c r="K32" s="21" t="s">
        <v>797</v>
      </c>
    </row>
    <row r="33" spans="1:11" ht="16" x14ac:dyDescent="0.2">
      <c r="A33" t="s">
        <v>4632</v>
      </c>
      <c r="B33" t="s">
        <v>797</v>
      </c>
      <c r="C33" t="s">
        <v>4633</v>
      </c>
      <c r="D33" t="s">
        <v>4634</v>
      </c>
      <c r="E33" t="s">
        <v>4551</v>
      </c>
      <c r="F33" t="s">
        <v>4606</v>
      </c>
      <c r="G33" t="s">
        <v>4628</v>
      </c>
      <c r="H33" t="s">
        <v>4629</v>
      </c>
      <c r="I33" t="s">
        <v>4630</v>
      </c>
      <c r="J33" t="s">
        <v>4631</v>
      </c>
      <c r="K33" s="21" t="s">
        <v>797</v>
      </c>
    </row>
    <row r="34" spans="1:11" ht="16" x14ac:dyDescent="0.2">
      <c r="A34" t="s">
        <v>4635</v>
      </c>
      <c r="B34" t="s">
        <v>797</v>
      </c>
      <c r="C34" t="s">
        <v>37</v>
      </c>
      <c r="D34" t="s">
        <v>4636</v>
      </c>
      <c r="E34" t="s">
        <v>4551</v>
      </c>
      <c r="F34" t="s">
        <v>4606</v>
      </c>
      <c r="G34" t="s">
        <v>4628</v>
      </c>
      <c r="H34" t="s">
        <v>4629</v>
      </c>
      <c r="I34" t="s">
        <v>4630</v>
      </c>
      <c r="J34" t="s">
        <v>4631</v>
      </c>
      <c r="K34" s="21" t="s">
        <v>797</v>
      </c>
    </row>
    <row r="35" spans="1:11" ht="16" x14ac:dyDescent="0.2">
      <c r="A35" t="s">
        <v>4637</v>
      </c>
      <c r="B35" t="s">
        <v>797</v>
      </c>
      <c r="C35" t="s">
        <v>37</v>
      </c>
      <c r="D35" t="s">
        <v>4638</v>
      </c>
      <c r="E35" t="s">
        <v>4551</v>
      </c>
      <c r="F35" t="s">
        <v>4606</v>
      </c>
      <c r="G35" t="s">
        <v>4628</v>
      </c>
      <c r="H35" t="s">
        <v>4629</v>
      </c>
      <c r="I35" t="s">
        <v>4630</v>
      </c>
      <c r="J35" t="s">
        <v>4631</v>
      </c>
      <c r="K35" s="21" t="s">
        <v>797</v>
      </c>
    </row>
    <row r="36" spans="1:11" ht="16" x14ac:dyDescent="0.2">
      <c r="A36" t="s">
        <v>4639</v>
      </c>
      <c r="B36" t="s">
        <v>797</v>
      </c>
      <c r="C36" t="s">
        <v>37</v>
      </c>
      <c r="D36" t="s">
        <v>4640</v>
      </c>
      <c r="E36" t="s">
        <v>4551</v>
      </c>
      <c r="F36" t="s">
        <v>4606</v>
      </c>
      <c r="G36" t="s">
        <v>4628</v>
      </c>
      <c r="H36" t="s">
        <v>4629</v>
      </c>
      <c r="I36" t="s">
        <v>4630</v>
      </c>
      <c r="J36" t="s">
        <v>4631</v>
      </c>
      <c r="K36" s="21" t="s">
        <v>797</v>
      </c>
    </row>
    <row r="37" spans="1:11" ht="16" x14ac:dyDescent="0.2">
      <c r="A37" t="s">
        <v>4641</v>
      </c>
      <c r="B37" t="s">
        <v>797</v>
      </c>
      <c r="C37" t="s">
        <v>37</v>
      </c>
      <c r="D37" t="s">
        <v>4642</v>
      </c>
      <c r="E37" t="s">
        <v>4551</v>
      </c>
      <c r="F37" t="s">
        <v>4606</v>
      </c>
      <c r="G37" t="s">
        <v>4628</v>
      </c>
      <c r="H37" t="s">
        <v>4629</v>
      </c>
      <c r="I37" t="s">
        <v>4630</v>
      </c>
      <c r="J37" t="s">
        <v>4631</v>
      </c>
      <c r="K37" s="21" t="s">
        <v>797</v>
      </c>
    </row>
    <row r="38" spans="1:11" ht="16" x14ac:dyDescent="0.2">
      <c r="A38" t="s">
        <v>4643</v>
      </c>
      <c r="B38" t="s">
        <v>797</v>
      </c>
      <c r="C38" t="s">
        <v>37</v>
      </c>
      <c r="D38" t="s">
        <v>4644</v>
      </c>
      <c r="E38" t="s">
        <v>4551</v>
      </c>
      <c r="F38" t="s">
        <v>4606</v>
      </c>
      <c r="G38" t="s">
        <v>4628</v>
      </c>
      <c r="H38" t="s">
        <v>4629</v>
      </c>
      <c r="I38" t="s">
        <v>4630</v>
      </c>
      <c r="J38" t="s">
        <v>4631</v>
      </c>
      <c r="K38" s="21" t="s">
        <v>797</v>
      </c>
    </row>
    <row r="39" spans="1:11" ht="16" x14ac:dyDescent="0.2">
      <c r="A39" t="s">
        <v>4645</v>
      </c>
      <c r="B39" t="s">
        <v>797</v>
      </c>
      <c r="C39" t="s">
        <v>37</v>
      </c>
      <c r="D39" t="s">
        <v>4646</v>
      </c>
      <c r="E39" t="s">
        <v>4551</v>
      </c>
      <c r="F39" t="s">
        <v>4606</v>
      </c>
      <c r="G39" t="s">
        <v>4628</v>
      </c>
      <c r="H39" t="s">
        <v>4629</v>
      </c>
      <c r="I39" t="s">
        <v>4630</v>
      </c>
      <c r="J39" t="s">
        <v>4631</v>
      </c>
      <c r="K39" s="21" t="s">
        <v>797</v>
      </c>
    </row>
    <row r="40" spans="1:11" ht="16" x14ac:dyDescent="0.2">
      <c r="A40" t="s">
        <v>4647</v>
      </c>
      <c r="B40" t="s">
        <v>797</v>
      </c>
      <c r="C40" t="s">
        <v>37</v>
      </c>
      <c r="D40" t="s">
        <v>37</v>
      </c>
      <c r="E40" t="s">
        <v>4574</v>
      </c>
      <c r="F40" t="s">
        <v>4648</v>
      </c>
      <c r="G40" t="s">
        <v>4649</v>
      </c>
      <c r="H40" t="s">
        <v>4650</v>
      </c>
      <c r="I40" t="s">
        <v>4651</v>
      </c>
      <c r="J40" t="s">
        <v>4652</v>
      </c>
      <c r="K40" s="21" t="s">
        <v>797</v>
      </c>
    </row>
    <row r="41" spans="1:11" ht="16" x14ac:dyDescent="0.2">
      <c r="A41" t="s">
        <v>4653</v>
      </c>
      <c r="B41" t="s">
        <v>797</v>
      </c>
      <c r="C41" t="s">
        <v>37</v>
      </c>
      <c r="D41" t="s">
        <v>4654</v>
      </c>
      <c r="E41" t="s">
        <v>4574</v>
      </c>
      <c r="F41" t="s">
        <v>4648</v>
      </c>
      <c r="G41" t="s">
        <v>4649</v>
      </c>
      <c r="H41" t="s">
        <v>4650</v>
      </c>
      <c r="I41" t="s">
        <v>4651</v>
      </c>
      <c r="J41" t="s">
        <v>4652</v>
      </c>
      <c r="K41" s="21" t="s">
        <v>797</v>
      </c>
    </row>
    <row r="42" spans="1:11" ht="16" x14ac:dyDescent="0.2">
      <c r="A42" t="s">
        <v>4655</v>
      </c>
      <c r="B42" t="s">
        <v>797</v>
      </c>
      <c r="C42" t="s">
        <v>37</v>
      </c>
      <c r="D42" t="s">
        <v>4656</v>
      </c>
      <c r="E42" t="s">
        <v>4574</v>
      </c>
      <c r="F42" t="s">
        <v>4648</v>
      </c>
      <c r="G42" t="s">
        <v>4649</v>
      </c>
      <c r="H42" t="s">
        <v>4650</v>
      </c>
      <c r="I42" t="s">
        <v>4651</v>
      </c>
      <c r="J42" t="s">
        <v>4652</v>
      </c>
      <c r="K42" s="21" t="s">
        <v>797</v>
      </c>
    </row>
    <row r="43" spans="1:11" ht="16" x14ac:dyDescent="0.2">
      <c r="A43" t="s">
        <v>4657</v>
      </c>
      <c r="B43" t="s">
        <v>797</v>
      </c>
      <c r="C43" t="s">
        <v>37</v>
      </c>
      <c r="D43" t="s">
        <v>4658</v>
      </c>
      <c r="E43" t="s">
        <v>4574</v>
      </c>
      <c r="F43" t="s">
        <v>4648</v>
      </c>
      <c r="G43" t="s">
        <v>4649</v>
      </c>
      <c r="H43" t="s">
        <v>4650</v>
      </c>
      <c r="I43" t="s">
        <v>4651</v>
      </c>
      <c r="J43" t="s">
        <v>4652</v>
      </c>
      <c r="K43" s="21" t="s">
        <v>797</v>
      </c>
    </row>
    <row r="44" spans="1:11" ht="16" x14ac:dyDescent="0.2">
      <c r="A44" t="s">
        <v>4659</v>
      </c>
      <c r="B44" t="s">
        <v>797</v>
      </c>
      <c r="C44" t="s">
        <v>37</v>
      </c>
      <c r="D44" t="s">
        <v>4660</v>
      </c>
      <c r="E44" t="s">
        <v>4574</v>
      </c>
      <c r="F44" t="s">
        <v>4648</v>
      </c>
      <c r="G44" t="s">
        <v>4649</v>
      </c>
      <c r="H44" t="s">
        <v>4650</v>
      </c>
      <c r="I44" t="s">
        <v>4651</v>
      </c>
      <c r="J44" t="s">
        <v>4652</v>
      </c>
      <c r="K44" s="21" t="s">
        <v>797</v>
      </c>
    </row>
    <row r="45" spans="1:11" ht="16" x14ac:dyDescent="0.2">
      <c r="A45" t="s">
        <v>4661</v>
      </c>
      <c r="B45" t="s">
        <v>797</v>
      </c>
      <c r="C45" t="s">
        <v>37</v>
      </c>
      <c r="D45" t="s">
        <v>4662</v>
      </c>
      <c r="E45" t="s">
        <v>4574</v>
      </c>
      <c r="F45" t="s">
        <v>4648</v>
      </c>
      <c r="G45" t="s">
        <v>4649</v>
      </c>
      <c r="H45" t="s">
        <v>4650</v>
      </c>
      <c r="I45" t="s">
        <v>4651</v>
      </c>
      <c r="J45" t="s">
        <v>4652</v>
      </c>
      <c r="K45" s="21" t="s">
        <v>797</v>
      </c>
    </row>
    <row r="46" spans="1:11" ht="16" x14ac:dyDescent="0.2">
      <c r="A46" t="s">
        <v>4663</v>
      </c>
      <c r="B46" t="s">
        <v>797</v>
      </c>
      <c r="C46" t="s">
        <v>4664</v>
      </c>
      <c r="D46" t="s">
        <v>4665</v>
      </c>
      <c r="E46" t="s">
        <v>4574</v>
      </c>
      <c r="F46" t="s">
        <v>4648</v>
      </c>
      <c r="G46" t="s">
        <v>4649</v>
      </c>
      <c r="H46" t="s">
        <v>4650</v>
      </c>
      <c r="I46" t="s">
        <v>4651</v>
      </c>
      <c r="J46" t="s">
        <v>4652</v>
      </c>
      <c r="K46" s="21" t="s">
        <v>797</v>
      </c>
    </row>
    <row r="47" spans="1:11" ht="16" x14ac:dyDescent="0.2">
      <c r="A47" t="s">
        <v>4666</v>
      </c>
      <c r="B47" t="s">
        <v>797</v>
      </c>
      <c r="C47" t="s">
        <v>37</v>
      </c>
      <c r="D47" t="s">
        <v>37</v>
      </c>
      <c r="E47" t="s">
        <v>4481</v>
      </c>
      <c r="F47" t="s">
        <v>4648</v>
      </c>
      <c r="G47" t="s">
        <v>4667</v>
      </c>
      <c r="H47" t="s">
        <v>4668</v>
      </c>
      <c r="I47" t="s">
        <v>4669</v>
      </c>
      <c r="J47" t="s">
        <v>4670</v>
      </c>
      <c r="K47" s="21" t="s">
        <v>797</v>
      </c>
    </row>
    <row r="48" spans="1:11" ht="16" x14ac:dyDescent="0.2">
      <c r="A48" t="s">
        <v>4671</v>
      </c>
      <c r="B48" t="s">
        <v>797</v>
      </c>
      <c r="C48" t="s">
        <v>4672</v>
      </c>
      <c r="D48" t="s">
        <v>4673</v>
      </c>
      <c r="E48" t="s">
        <v>4481</v>
      </c>
      <c r="F48" t="s">
        <v>4648</v>
      </c>
      <c r="G48" t="s">
        <v>4667</v>
      </c>
      <c r="H48" t="s">
        <v>4668</v>
      </c>
      <c r="I48" t="s">
        <v>4669</v>
      </c>
      <c r="J48" t="s">
        <v>4670</v>
      </c>
      <c r="K48" s="21" t="s">
        <v>797</v>
      </c>
    </row>
    <row r="49" spans="1:11" ht="16" x14ac:dyDescent="0.2">
      <c r="A49" t="s">
        <v>4674</v>
      </c>
      <c r="B49" t="s">
        <v>797</v>
      </c>
      <c r="C49" t="s">
        <v>4675</v>
      </c>
      <c r="D49" t="s">
        <v>4676</v>
      </c>
      <c r="E49" t="s">
        <v>4481</v>
      </c>
      <c r="F49" t="s">
        <v>4648</v>
      </c>
      <c r="G49" t="s">
        <v>4667</v>
      </c>
      <c r="H49" t="s">
        <v>4668</v>
      </c>
      <c r="I49" t="s">
        <v>4669</v>
      </c>
      <c r="J49" t="s">
        <v>4670</v>
      </c>
      <c r="K49" s="21" t="s">
        <v>797</v>
      </c>
    </row>
    <row r="50" spans="1:11" ht="16" x14ac:dyDescent="0.2">
      <c r="A50" t="s">
        <v>4677</v>
      </c>
      <c r="B50" t="s">
        <v>797</v>
      </c>
      <c r="C50" t="s">
        <v>37</v>
      </c>
      <c r="D50" t="s">
        <v>4678</v>
      </c>
      <c r="E50" t="s">
        <v>4481</v>
      </c>
      <c r="F50" t="s">
        <v>4648</v>
      </c>
      <c r="G50" t="s">
        <v>4667</v>
      </c>
      <c r="H50" t="s">
        <v>4668</v>
      </c>
      <c r="I50" t="s">
        <v>4669</v>
      </c>
      <c r="J50" t="s">
        <v>4670</v>
      </c>
      <c r="K50" s="21" t="s">
        <v>797</v>
      </c>
    </row>
    <row r="51" spans="1:11" ht="16" x14ac:dyDescent="0.2">
      <c r="A51" t="s">
        <v>4679</v>
      </c>
      <c r="B51" t="s">
        <v>797</v>
      </c>
      <c r="C51" t="s">
        <v>37</v>
      </c>
      <c r="D51" t="s">
        <v>4680</v>
      </c>
      <c r="E51" t="s">
        <v>4481</v>
      </c>
      <c r="F51" t="s">
        <v>4648</v>
      </c>
      <c r="G51" t="s">
        <v>4667</v>
      </c>
      <c r="H51" t="s">
        <v>4668</v>
      </c>
      <c r="I51" t="s">
        <v>4669</v>
      </c>
      <c r="J51" t="s">
        <v>4670</v>
      </c>
      <c r="K51" s="21" t="s">
        <v>797</v>
      </c>
    </row>
    <row r="52" spans="1:11" ht="16" x14ac:dyDescent="0.2">
      <c r="A52" t="s">
        <v>4681</v>
      </c>
      <c r="B52" t="s">
        <v>797</v>
      </c>
      <c r="C52" t="s">
        <v>37</v>
      </c>
      <c r="D52" t="s">
        <v>4682</v>
      </c>
      <c r="E52" t="s">
        <v>4481</v>
      </c>
      <c r="F52" t="s">
        <v>4648</v>
      </c>
      <c r="G52" t="s">
        <v>4667</v>
      </c>
      <c r="H52" t="s">
        <v>4668</v>
      </c>
      <c r="I52" t="s">
        <v>4669</v>
      </c>
      <c r="J52" t="s">
        <v>4670</v>
      </c>
      <c r="K52" s="21" t="s">
        <v>797</v>
      </c>
    </row>
    <row r="53" spans="1:11" ht="16" x14ac:dyDescent="0.2">
      <c r="A53" t="s">
        <v>4683</v>
      </c>
      <c r="B53" t="s">
        <v>797</v>
      </c>
      <c r="C53" t="s">
        <v>4684</v>
      </c>
      <c r="D53" t="s">
        <v>4685</v>
      </c>
      <c r="E53" t="s">
        <v>4481</v>
      </c>
      <c r="F53" t="s">
        <v>4648</v>
      </c>
      <c r="G53" t="s">
        <v>4667</v>
      </c>
      <c r="H53" t="s">
        <v>4668</v>
      </c>
      <c r="I53" t="s">
        <v>4669</v>
      </c>
      <c r="J53" t="s">
        <v>4670</v>
      </c>
      <c r="K53" s="21" t="s">
        <v>797</v>
      </c>
    </row>
    <row r="54" spans="1:11" ht="16" x14ac:dyDescent="0.2">
      <c r="A54" t="s">
        <v>4686</v>
      </c>
      <c r="B54" t="s">
        <v>4687</v>
      </c>
      <c r="C54" t="s">
        <v>37</v>
      </c>
      <c r="D54" t="s">
        <v>37</v>
      </c>
      <c r="E54" t="s">
        <v>4688</v>
      </c>
      <c r="F54" t="s">
        <v>4648</v>
      </c>
      <c r="G54" t="s">
        <v>4689</v>
      </c>
      <c r="H54" t="s">
        <v>4690</v>
      </c>
      <c r="I54" t="s">
        <v>4691</v>
      </c>
      <c r="J54" t="s">
        <v>4692</v>
      </c>
      <c r="K54" s="21" t="s">
        <v>797</v>
      </c>
    </row>
    <row r="55" spans="1:11" ht="16" x14ac:dyDescent="0.2">
      <c r="A55" t="s">
        <v>4693</v>
      </c>
      <c r="B55" t="s">
        <v>797</v>
      </c>
      <c r="C55" t="s">
        <v>37</v>
      </c>
      <c r="D55" t="s">
        <v>4694</v>
      </c>
      <c r="E55" t="s">
        <v>4688</v>
      </c>
      <c r="F55" t="s">
        <v>4648</v>
      </c>
      <c r="G55" t="s">
        <v>4689</v>
      </c>
      <c r="H55" t="s">
        <v>4690</v>
      </c>
      <c r="I55" t="s">
        <v>4691</v>
      </c>
      <c r="J55" t="s">
        <v>4692</v>
      </c>
      <c r="K55" s="21" t="s">
        <v>797</v>
      </c>
    </row>
    <row r="56" spans="1:11" ht="16" x14ac:dyDescent="0.2">
      <c r="A56" t="s">
        <v>4695</v>
      </c>
      <c r="B56" t="s">
        <v>797</v>
      </c>
      <c r="C56" t="s">
        <v>37</v>
      </c>
      <c r="D56" t="s">
        <v>37</v>
      </c>
      <c r="E56" t="s">
        <v>4688</v>
      </c>
      <c r="F56" t="s">
        <v>4648</v>
      </c>
      <c r="G56" t="s">
        <v>4689</v>
      </c>
      <c r="H56" t="s">
        <v>4690</v>
      </c>
      <c r="I56" t="s">
        <v>4691</v>
      </c>
      <c r="J56" t="s">
        <v>4692</v>
      </c>
      <c r="K56" s="21" t="s">
        <v>797</v>
      </c>
    </row>
    <row r="57" spans="1:11" ht="16" x14ac:dyDescent="0.2">
      <c r="A57" t="s">
        <v>4696</v>
      </c>
      <c r="B57" t="s">
        <v>797</v>
      </c>
      <c r="C57" t="s">
        <v>4697</v>
      </c>
      <c r="D57" t="s">
        <v>673</v>
      </c>
      <c r="E57" t="s">
        <v>4688</v>
      </c>
      <c r="F57" t="s">
        <v>4648</v>
      </c>
      <c r="G57" t="s">
        <v>4689</v>
      </c>
      <c r="H57" t="s">
        <v>4690</v>
      </c>
      <c r="I57" t="s">
        <v>4691</v>
      </c>
      <c r="J57" t="s">
        <v>4692</v>
      </c>
      <c r="K57" s="21" t="s">
        <v>797</v>
      </c>
    </row>
    <row r="58" spans="1:11" ht="16" x14ac:dyDescent="0.2">
      <c r="A58" t="s">
        <v>4698</v>
      </c>
      <c r="B58" t="s">
        <v>797</v>
      </c>
      <c r="C58" t="s">
        <v>37</v>
      </c>
      <c r="D58" t="s">
        <v>4699</v>
      </c>
      <c r="E58" t="s">
        <v>4688</v>
      </c>
      <c r="F58" t="s">
        <v>4648</v>
      </c>
      <c r="G58" t="s">
        <v>4689</v>
      </c>
      <c r="H58" t="s">
        <v>4690</v>
      </c>
      <c r="I58" t="s">
        <v>4691</v>
      </c>
      <c r="J58" t="s">
        <v>4692</v>
      </c>
      <c r="K58" s="21" t="s">
        <v>797</v>
      </c>
    </row>
    <row r="59" spans="1:11" ht="16" x14ac:dyDescent="0.2">
      <c r="A59" t="s">
        <v>4700</v>
      </c>
      <c r="B59" t="s">
        <v>797</v>
      </c>
      <c r="C59" t="s">
        <v>2869</v>
      </c>
      <c r="D59" t="s">
        <v>2870</v>
      </c>
      <c r="E59" t="s">
        <v>4701</v>
      </c>
      <c r="F59" t="s">
        <v>4648</v>
      </c>
      <c r="G59" t="s">
        <v>4702</v>
      </c>
      <c r="H59" t="s">
        <v>4703</v>
      </c>
      <c r="I59" t="s">
        <v>4704</v>
      </c>
      <c r="J59" t="s">
        <v>4705</v>
      </c>
      <c r="K59" s="21" t="s">
        <v>797</v>
      </c>
    </row>
    <row r="60" spans="1:11" ht="16" x14ac:dyDescent="0.2">
      <c r="A60" t="s">
        <v>4706</v>
      </c>
      <c r="B60" t="s">
        <v>797</v>
      </c>
      <c r="C60" t="s">
        <v>4707</v>
      </c>
      <c r="D60" t="s">
        <v>4708</v>
      </c>
      <c r="E60" t="s">
        <v>4709</v>
      </c>
      <c r="F60" t="s">
        <v>4648</v>
      </c>
      <c r="G60" t="s">
        <v>4710</v>
      </c>
      <c r="H60" t="s">
        <v>4711</v>
      </c>
      <c r="I60" t="s">
        <v>4712</v>
      </c>
      <c r="J60" t="s">
        <v>4713</v>
      </c>
      <c r="K60" s="21" t="s">
        <v>797</v>
      </c>
    </row>
    <row r="61" spans="1:11" ht="16" x14ac:dyDescent="0.2">
      <c r="A61" t="s">
        <v>4714</v>
      </c>
      <c r="B61" t="s">
        <v>797</v>
      </c>
      <c r="C61" t="s">
        <v>37</v>
      </c>
      <c r="D61" t="s">
        <v>37</v>
      </c>
      <c r="E61" t="s">
        <v>4481</v>
      </c>
      <c r="F61" t="s">
        <v>4648</v>
      </c>
      <c r="G61" t="s">
        <v>4715</v>
      </c>
      <c r="H61" t="s">
        <v>4716</v>
      </c>
      <c r="I61" t="s">
        <v>4717</v>
      </c>
      <c r="J61" t="s">
        <v>4718</v>
      </c>
      <c r="K61" s="21" t="s">
        <v>797</v>
      </c>
    </row>
    <row r="62" spans="1:11" ht="16" x14ac:dyDescent="0.2">
      <c r="A62" t="s">
        <v>4719</v>
      </c>
      <c r="B62" t="s">
        <v>797</v>
      </c>
      <c r="C62" t="s">
        <v>37</v>
      </c>
      <c r="D62" t="s">
        <v>4720</v>
      </c>
      <c r="E62" t="s">
        <v>4481</v>
      </c>
      <c r="F62" t="s">
        <v>4648</v>
      </c>
      <c r="G62" t="s">
        <v>4715</v>
      </c>
      <c r="H62" t="s">
        <v>4716</v>
      </c>
      <c r="I62" t="s">
        <v>4717</v>
      </c>
      <c r="J62" t="s">
        <v>4718</v>
      </c>
      <c r="K62" s="21" t="s">
        <v>797</v>
      </c>
    </row>
    <row r="63" spans="1:11" ht="16" x14ac:dyDescent="0.2">
      <c r="A63" t="s">
        <v>4721</v>
      </c>
      <c r="B63" t="s">
        <v>797</v>
      </c>
      <c r="C63" t="s">
        <v>4722</v>
      </c>
      <c r="D63" t="s">
        <v>4723</v>
      </c>
      <c r="E63" t="s">
        <v>4481</v>
      </c>
      <c r="F63" t="s">
        <v>4648</v>
      </c>
      <c r="G63" t="s">
        <v>4715</v>
      </c>
      <c r="H63" t="s">
        <v>4716</v>
      </c>
      <c r="I63" t="s">
        <v>4717</v>
      </c>
      <c r="J63" t="s">
        <v>4718</v>
      </c>
      <c r="K63" s="21" t="s">
        <v>797</v>
      </c>
    </row>
    <row r="64" spans="1:11" ht="16" x14ac:dyDescent="0.2">
      <c r="A64" t="s">
        <v>4724</v>
      </c>
      <c r="B64" t="s">
        <v>797</v>
      </c>
      <c r="C64" t="s">
        <v>37</v>
      </c>
      <c r="D64" t="s">
        <v>4725</v>
      </c>
      <c r="E64" t="s">
        <v>4481</v>
      </c>
      <c r="F64" t="s">
        <v>4648</v>
      </c>
      <c r="G64" t="s">
        <v>4715</v>
      </c>
      <c r="H64" t="s">
        <v>4716</v>
      </c>
      <c r="I64" t="s">
        <v>4717</v>
      </c>
      <c r="J64" t="s">
        <v>4718</v>
      </c>
      <c r="K64" s="21" t="s">
        <v>797</v>
      </c>
    </row>
    <row r="65" spans="1:11" ht="16" x14ac:dyDescent="0.2">
      <c r="A65" t="s">
        <v>4726</v>
      </c>
      <c r="B65" t="s">
        <v>797</v>
      </c>
      <c r="C65" t="s">
        <v>37</v>
      </c>
      <c r="D65" t="s">
        <v>37</v>
      </c>
      <c r="E65" t="s">
        <v>4582</v>
      </c>
      <c r="F65" t="s">
        <v>4648</v>
      </c>
      <c r="G65" t="s">
        <v>4727</v>
      </c>
      <c r="H65" t="s">
        <v>4728</v>
      </c>
      <c r="I65" t="s">
        <v>4729</v>
      </c>
      <c r="J65" t="s">
        <v>4730</v>
      </c>
      <c r="K65" s="21" t="s">
        <v>797</v>
      </c>
    </row>
    <row r="66" spans="1:11" ht="16" x14ac:dyDescent="0.2">
      <c r="A66" t="s">
        <v>4731</v>
      </c>
      <c r="B66" t="s">
        <v>797</v>
      </c>
      <c r="C66" t="s">
        <v>4732</v>
      </c>
      <c r="D66" t="s">
        <v>4733</v>
      </c>
      <c r="E66" t="s">
        <v>4582</v>
      </c>
      <c r="F66" t="s">
        <v>4648</v>
      </c>
      <c r="G66" t="s">
        <v>4727</v>
      </c>
      <c r="H66" t="s">
        <v>4728</v>
      </c>
      <c r="I66" t="s">
        <v>4729</v>
      </c>
      <c r="J66" t="s">
        <v>4730</v>
      </c>
      <c r="K66" s="21" t="s">
        <v>797</v>
      </c>
    </row>
    <row r="67" spans="1:11" ht="16" x14ac:dyDescent="0.2">
      <c r="A67" t="s">
        <v>4734</v>
      </c>
      <c r="B67" t="s">
        <v>797</v>
      </c>
      <c r="C67" t="s">
        <v>4735</v>
      </c>
      <c r="D67" t="s">
        <v>4736</v>
      </c>
      <c r="E67" t="s">
        <v>4582</v>
      </c>
      <c r="F67" t="s">
        <v>4648</v>
      </c>
      <c r="G67" t="s">
        <v>4727</v>
      </c>
      <c r="H67" t="s">
        <v>4728</v>
      </c>
      <c r="I67" t="s">
        <v>4729</v>
      </c>
      <c r="J67" t="s">
        <v>4730</v>
      </c>
      <c r="K67" s="21" t="s">
        <v>797</v>
      </c>
    </row>
    <row r="68" spans="1:11" ht="16" x14ac:dyDescent="0.2">
      <c r="A68" t="s">
        <v>4737</v>
      </c>
      <c r="B68" t="s">
        <v>797</v>
      </c>
      <c r="C68" t="s">
        <v>37</v>
      </c>
      <c r="D68" t="s">
        <v>4738</v>
      </c>
      <c r="E68" t="s">
        <v>4582</v>
      </c>
      <c r="F68" t="s">
        <v>4648</v>
      </c>
      <c r="G68" t="s">
        <v>4727</v>
      </c>
      <c r="H68" t="s">
        <v>4728</v>
      </c>
      <c r="I68" t="s">
        <v>4729</v>
      </c>
      <c r="J68" t="s">
        <v>4730</v>
      </c>
      <c r="K68" s="21" t="s">
        <v>797</v>
      </c>
    </row>
    <row r="69" spans="1:11" ht="16" x14ac:dyDescent="0.2">
      <c r="A69" t="s">
        <v>4739</v>
      </c>
      <c r="B69" t="s">
        <v>797</v>
      </c>
      <c r="C69" t="s">
        <v>4740</v>
      </c>
      <c r="D69" t="s">
        <v>4741</v>
      </c>
      <c r="E69" t="s">
        <v>4582</v>
      </c>
      <c r="F69" t="s">
        <v>4648</v>
      </c>
      <c r="G69" t="s">
        <v>4727</v>
      </c>
      <c r="H69" t="s">
        <v>4728</v>
      </c>
      <c r="I69" t="s">
        <v>4729</v>
      </c>
      <c r="J69" t="s">
        <v>4730</v>
      </c>
      <c r="K69" s="21" t="s">
        <v>797</v>
      </c>
    </row>
    <row r="70" spans="1:11" ht="16" x14ac:dyDescent="0.2">
      <c r="A70" t="s">
        <v>4742</v>
      </c>
      <c r="B70" t="s">
        <v>797</v>
      </c>
      <c r="C70" t="s">
        <v>4743</v>
      </c>
      <c r="D70" t="s">
        <v>4744</v>
      </c>
      <c r="E70" t="s">
        <v>4745</v>
      </c>
      <c r="F70" t="s">
        <v>4648</v>
      </c>
      <c r="G70" t="s">
        <v>4746</v>
      </c>
      <c r="H70" t="s">
        <v>4747</v>
      </c>
      <c r="I70" t="s">
        <v>4748</v>
      </c>
      <c r="J70" t="s">
        <v>4749</v>
      </c>
      <c r="K70" s="21" t="s">
        <v>797</v>
      </c>
    </row>
    <row r="71" spans="1:11" ht="16" x14ac:dyDescent="0.2">
      <c r="A71" t="s">
        <v>4750</v>
      </c>
      <c r="B71" t="s">
        <v>797</v>
      </c>
      <c r="C71" t="s">
        <v>37</v>
      </c>
      <c r="D71" t="s">
        <v>37</v>
      </c>
      <c r="E71" t="s">
        <v>4481</v>
      </c>
      <c r="F71" t="s">
        <v>4751</v>
      </c>
      <c r="G71" t="s">
        <v>4752</v>
      </c>
      <c r="H71" t="s">
        <v>4753</v>
      </c>
      <c r="I71" t="s">
        <v>4754</v>
      </c>
      <c r="J71" t="s">
        <v>4755</v>
      </c>
      <c r="K71" s="21" t="s">
        <v>797</v>
      </c>
    </row>
    <row r="72" spans="1:11" ht="16" x14ac:dyDescent="0.2">
      <c r="A72" t="s">
        <v>4756</v>
      </c>
      <c r="B72" t="s">
        <v>797</v>
      </c>
      <c r="C72" t="s">
        <v>37</v>
      </c>
      <c r="D72" t="s">
        <v>37</v>
      </c>
      <c r="E72" t="s">
        <v>4481</v>
      </c>
      <c r="F72" t="s">
        <v>4751</v>
      </c>
      <c r="G72" t="s">
        <v>4752</v>
      </c>
      <c r="H72" t="s">
        <v>4753</v>
      </c>
      <c r="I72" t="s">
        <v>4754</v>
      </c>
      <c r="J72" t="s">
        <v>4755</v>
      </c>
      <c r="K72" s="21" t="s">
        <v>797</v>
      </c>
    </row>
    <row r="73" spans="1:11" ht="16" x14ac:dyDescent="0.2">
      <c r="A73" t="s">
        <v>4757</v>
      </c>
      <c r="B73" t="s">
        <v>797</v>
      </c>
      <c r="C73" t="s">
        <v>4758</v>
      </c>
      <c r="D73" t="s">
        <v>4759</v>
      </c>
      <c r="E73" t="s">
        <v>4481</v>
      </c>
      <c r="F73" t="s">
        <v>4751</v>
      </c>
      <c r="G73" t="s">
        <v>4752</v>
      </c>
      <c r="H73" t="s">
        <v>4753</v>
      </c>
      <c r="I73" t="s">
        <v>4754</v>
      </c>
      <c r="J73" t="s">
        <v>4755</v>
      </c>
      <c r="K73" s="21" t="s">
        <v>797</v>
      </c>
    </row>
    <row r="74" spans="1:11" ht="16" x14ac:dyDescent="0.2">
      <c r="A74" t="s">
        <v>4760</v>
      </c>
      <c r="B74" t="s">
        <v>797</v>
      </c>
      <c r="C74" t="s">
        <v>4761</v>
      </c>
      <c r="D74" t="s">
        <v>4762</v>
      </c>
      <c r="E74" t="s">
        <v>4481</v>
      </c>
      <c r="F74" t="s">
        <v>4751</v>
      </c>
      <c r="G74" t="s">
        <v>4752</v>
      </c>
      <c r="H74" t="s">
        <v>4753</v>
      </c>
      <c r="I74" t="s">
        <v>4754</v>
      </c>
      <c r="J74" t="s">
        <v>4755</v>
      </c>
      <c r="K74" s="21" t="s">
        <v>4763</v>
      </c>
    </row>
    <row r="75" spans="1:11" ht="16" x14ac:dyDescent="0.2">
      <c r="A75" t="s">
        <v>4764</v>
      </c>
      <c r="B75" t="s">
        <v>797</v>
      </c>
      <c r="C75" t="s">
        <v>4765</v>
      </c>
      <c r="D75" t="s">
        <v>4766</v>
      </c>
      <c r="E75" t="s">
        <v>4481</v>
      </c>
      <c r="F75" t="s">
        <v>4751</v>
      </c>
      <c r="G75" t="s">
        <v>4767</v>
      </c>
      <c r="H75" t="s">
        <v>4768</v>
      </c>
      <c r="I75" t="s">
        <v>4769</v>
      </c>
      <c r="J75" t="s">
        <v>4770</v>
      </c>
      <c r="K75" s="21" t="s">
        <v>4763</v>
      </c>
    </row>
    <row r="76" spans="1:11" ht="16" x14ac:dyDescent="0.2">
      <c r="A76" t="s">
        <v>4771</v>
      </c>
      <c r="B76" t="s">
        <v>797</v>
      </c>
      <c r="C76" t="s">
        <v>4772</v>
      </c>
      <c r="D76" t="s">
        <v>4773</v>
      </c>
      <c r="E76" t="s">
        <v>4481</v>
      </c>
      <c r="F76" t="s">
        <v>4774</v>
      </c>
      <c r="G76" t="s">
        <v>4775</v>
      </c>
      <c r="H76" t="s">
        <v>4776</v>
      </c>
      <c r="I76" t="s">
        <v>4777</v>
      </c>
      <c r="J76" t="s">
        <v>4778</v>
      </c>
      <c r="K76" s="21" t="s">
        <v>4763</v>
      </c>
    </row>
    <row r="77" spans="1:11" ht="16" x14ac:dyDescent="0.2">
      <c r="A77" t="s">
        <v>4779</v>
      </c>
      <c r="B77" t="s">
        <v>797</v>
      </c>
      <c r="C77" t="s">
        <v>4780</v>
      </c>
      <c r="D77" t="s">
        <v>4781</v>
      </c>
      <c r="E77" t="s">
        <v>4551</v>
      </c>
      <c r="F77" t="s">
        <v>4774</v>
      </c>
      <c r="G77" t="s">
        <v>4782</v>
      </c>
      <c r="H77" t="s">
        <v>4783</v>
      </c>
      <c r="I77" t="s">
        <v>4784</v>
      </c>
      <c r="J77" t="s">
        <v>4785</v>
      </c>
      <c r="K77" s="21" t="s">
        <v>4763</v>
      </c>
    </row>
    <row r="78" spans="1:11" ht="16" x14ac:dyDescent="0.2">
      <c r="A78" t="s">
        <v>4786</v>
      </c>
      <c r="B78" t="s">
        <v>797</v>
      </c>
      <c r="C78" t="s">
        <v>4787</v>
      </c>
      <c r="D78" t="s">
        <v>4788</v>
      </c>
      <c r="E78" t="s">
        <v>4481</v>
      </c>
      <c r="F78" t="s">
        <v>4774</v>
      </c>
      <c r="G78" t="s">
        <v>4789</v>
      </c>
      <c r="H78" t="s">
        <v>4790</v>
      </c>
      <c r="I78" t="s">
        <v>4791</v>
      </c>
      <c r="J78" t="s">
        <v>4792</v>
      </c>
      <c r="K78" s="21" t="s">
        <v>4763</v>
      </c>
    </row>
    <row r="79" spans="1:11" ht="16" x14ac:dyDescent="0.2">
      <c r="A79" t="s">
        <v>4793</v>
      </c>
      <c r="B79" t="s">
        <v>797</v>
      </c>
      <c r="C79" t="s">
        <v>4794</v>
      </c>
      <c r="D79" t="s">
        <v>4795</v>
      </c>
      <c r="E79" t="s">
        <v>4481</v>
      </c>
      <c r="F79" t="s">
        <v>4774</v>
      </c>
      <c r="G79" t="s">
        <v>4796</v>
      </c>
      <c r="H79" t="s">
        <v>4797</v>
      </c>
      <c r="I79" t="s">
        <v>4798</v>
      </c>
      <c r="J79" t="s">
        <v>4799</v>
      </c>
      <c r="K79" s="21" t="s">
        <v>4763</v>
      </c>
    </row>
    <row r="80" spans="1:11" ht="16" x14ac:dyDescent="0.2">
      <c r="A80" t="s">
        <v>4800</v>
      </c>
      <c r="B80" t="s">
        <v>797</v>
      </c>
      <c r="C80" t="s">
        <v>37</v>
      </c>
      <c r="D80" t="s">
        <v>37</v>
      </c>
      <c r="E80" t="s">
        <v>4543</v>
      </c>
      <c r="F80" t="s">
        <v>4801</v>
      </c>
      <c r="G80" t="s">
        <v>4802</v>
      </c>
      <c r="H80" t="s">
        <v>4803</v>
      </c>
      <c r="I80" t="s">
        <v>4804</v>
      </c>
      <c r="J80" t="s">
        <v>4805</v>
      </c>
      <c r="K80" s="21" t="s">
        <v>4763</v>
      </c>
    </row>
    <row r="81" spans="1:11" ht="16" x14ac:dyDescent="0.2">
      <c r="A81" t="s">
        <v>4806</v>
      </c>
      <c r="B81" t="s">
        <v>797</v>
      </c>
      <c r="C81" t="s">
        <v>37</v>
      </c>
      <c r="D81" t="s">
        <v>4807</v>
      </c>
      <c r="E81" t="s">
        <v>4543</v>
      </c>
      <c r="F81" t="s">
        <v>4801</v>
      </c>
      <c r="G81" t="s">
        <v>4802</v>
      </c>
      <c r="H81" t="s">
        <v>4803</v>
      </c>
      <c r="I81" t="s">
        <v>4804</v>
      </c>
      <c r="J81" t="s">
        <v>4805</v>
      </c>
      <c r="K81" s="21" t="s">
        <v>4763</v>
      </c>
    </row>
    <row r="82" spans="1:11" ht="16" x14ac:dyDescent="0.2">
      <c r="A82" t="s">
        <v>4808</v>
      </c>
      <c r="B82" t="s">
        <v>797</v>
      </c>
      <c r="C82" t="s">
        <v>37</v>
      </c>
      <c r="D82" t="s">
        <v>4809</v>
      </c>
      <c r="E82" t="s">
        <v>4543</v>
      </c>
      <c r="F82" t="s">
        <v>4801</v>
      </c>
      <c r="G82" t="s">
        <v>4802</v>
      </c>
      <c r="H82" t="s">
        <v>4803</v>
      </c>
      <c r="I82" t="s">
        <v>4804</v>
      </c>
      <c r="J82" t="s">
        <v>4805</v>
      </c>
      <c r="K82" s="21" t="s">
        <v>4763</v>
      </c>
    </row>
    <row r="83" spans="1:11" ht="16" x14ac:dyDescent="0.2">
      <c r="A83" t="s">
        <v>4810</v>
      </c>
      <c r="B83" t="s">
        <v>797</v>
      </c>
      <c r="C83" t="s">
        <v>37</v>
      </c>
      <c r="D83" t="s">
        <v>4811</v>
      </c>
      <c r="E83" t="s">
        <v>4543</v>
      </c>
      <c r="F83" t="s">
        <v>4801</v>
      </c>
      <c r="G83" t="s">
        <v>4802</v>
      </c>
      <c r="H83" t="s">
        <v>4803</v>
      </c>
      <c r="I83" t="s">
        <v>4804</v>
      </c>
      <c r="J83" t="s">
        <v>4805</v>
      </c>
      <c r="K83" s="21" t="s">
        <v>4763</v>
      </c>
    </row>
    <row r="84" spans="1:11" ht="16" x14ac:dyDescent="0.2">
      <c r="A84" t="s">
        <v>4812</v>
      </c>
      <c r="B84" t="s">
        <v>797</v>
      </c>
      <c r="C84" t="s">
        <v>37</v>
      </c>
      <c r="D84" t="s">
        <v>4813</v>
      </c>
      <c r="E84" t="s">
        <v>4543</v>
      </c>
      <c r="F84" t="s">
        <v>4801</v>
      </c>
      <c r="G84" t="s">
        <v>4802</v>
      </c>
      <c r="H84" t="s">
        <v>4803</v>
      </c>
      <c r="I84" t="s">
        <v>4804</v>
      </c>
      <c r="J84" t="s">
        <v>4805</v>
      </c>
      <c r="K84" s="21" t="s">
        <v>4763</v>
      </c>
    </row>
    <row r="85" spans="1:11" ht="16" x14ac:dyDescent="0.2">
      <c r="A85" t="s">
        <v>4814</v>
      </c>
      <c r="B85" t="s">
        <v>797</v>
      </c>
      <c r="C85" t="s">
        <v>4815</v>
      </c>
      <c r="D85" t="s">
        <v>4816</v>
      </c>
      <c r="E85" t="s">
        <v>4543</v>
      </c>
      <c r="F85" t="s">
        <v>4801</v>
      </c>
      <c r="G85" t="s">
        <v>4802</v>
      </c>
      <c r="H85" t="s">
        <v>4803</v>
      </c>
      <c r="I85" t="s">
        <v>4804</v>
      </c>
      <c r="J85" t="s">
        <v>4805</v>
      </c>
      <c r="K85" s="21" t="s">
        <v>4763</v>
      </c>
    </row>
    <row r="86" spans="1:11" ht="16" x14ac:dyDescent="0.2">
      <c r="A86" t="s">
        <v>4817</v>
      </c>
      <c r="B86" t="s">
        <v>797</v>
      </c>
      <c r="C86" t="s">
        <v>4818</v>
      </c>
      <c r="D86" t="s">
        <v>4819</v>
      </c>
      <c r="E86" t="s">
        <v>4543</v>
      </c>
      <c r="F86" t="s">
        <v>4801</v>
      </c>
      <c r="G86" t="s">
        <v>4802</v>
      </c>
      <c r="H86" t="s">
        <v>4803</v>
      </c>
      <c r="I86" t="s">
        <v>4804</v>
      </c>
      <c r="J86" t="s">
        <v>4805</v>
      </c>
      <c r="K86" s="21" t="s">
        <v>4763</v>
      </c>
    </row>
    <row r="87" spans="1:11" ht="16" x14ac:dyDescent="0.2">
      <c r="A87" t="s">
        <v>4820</v>
      </c>
      <c r="B87" t="s">
        <v>797</v>
      </c>
      <c r="C87" t="s">
        <v>4821</v>
      </c>
      <c r="D87" t="s">
        <v>4822</v>
      </c>
      <c r="E87" t="s">
        <v>4543</v>
      </c>
      <c r="F87" t="s">
        <v>4801</v>
      </c>
      <c r="G87" t="s">
        <v>4802</v>
      </c>
      <c r="H87" t="s">
        <v>4803</v>
      </c>
      <c r="I87" t="s">
        <v>4804</v>
      </c>
      <c r="J87" t="s">
        <v>4805</v>
      </c>
      <c r="K87" s="21" t="s">
        <v>797</v>
      </c>
    </row>
    <row r="88" spans="1:11" ht="16" x14ac:dyDescent="0.2">
      <c r="A88" t="s">
        <v>4823</v>
      </c>
      <c r="B88" t="s">
        <v>797</v>
      </c>
      <c r="C88" t="s">
        <v>4824</v>
      </c>
      <c r="D88" t="s">
        <v>4825</v>
      </c>
      <c r="E88" t="s">
        <v>4543</v>
      </c>
      <c r="F88" t="s">
        <v>4801</v>
      </c>
      <c r="G88" t="s">
        <v>4802</v>
      </c>
      <c r="H88" t="s">
        <v>4803</v>
      </c>
      <c r="I88" t="s">
        <v>4804</v>
      </c>
      <c r="J88" t="s">
        <v>4805</v>
      </c>
      <c r="K88" s="21" t="s">
        <v>797</v>
      </c>
    </row>
    <row r="89" spans="1:11" ht="16" x14ac:dyDescent="0.2">
      <c r="A89" t="s">
        <v>4826</v>
      </c>
      <c r="B89" t="s">
        <v>797</v>
      </c>
      <c r="C89" t="s">
        <v>4827</v>
      </c>
      <c r="D89" t="s">
        <v>37</v>
      </c>
      <c r="E89" t="s">
        <v>4543</v>
      </c>
      <c r="F89" t="s">
        <v>4801</v>
      </c>
      <c r="G89" t="s">
        <v>4802</v>
      </c>
      <c r="H89" t="s">
        <v>4803</v>
      </c>
      <c r="I89" t="s">
        <v>4804</v>
      </c>
      <c r="J89" t="s">
        <v>4805</v>
      </c>
      <c r="K89" s="21" t="s">
        <v>797</v>
      </c>
    </row>
    <row r="90" spans="1:11" ht="16" x14ac:dyDescent="0.2">
      <c r="A90" t="s">
        <v>4828</v>
      </c>
      <c r="B90" t="s">
        <v>797</v>
      </c>
      <c r="C90" t="s">
        <v>4829</v>
      </c>
      <c r="D90" t="s">
        <v>4830</v>
      </c>
      <c r="E90" t="s">
        <v>4543</v>
      </c>
      <c r="F90" t="s">
        <v>4801</v>
      </c>
      <c r="G90" t="s">
        <v>4802</v>
      </c>
      <c r="H90" t="s">
        <v>4803</v>
      </c>
      <c r="I90" t="s">
        <v>4804</v>
      </c>
      <c r="J90" t="s">
        <v>4805</v>
      </c>
      <c r="K90" s="21" t="s">
        <v>797</v>
      </c>
    </row>
    <row r="91" spans="1:11" ht="16" x14ac:dyDescent="0.2">
      <c r="A91" t="s">
        <v>4831</v>
      </c>
      <c r="B91" t="s">
        <v>797</v>
      </c>
      <c r="C91" t="s">
        <v>4832</v>
      </c>
      <c r="D91" t="s">
        <v>4833</v>
      </c>
      <c r="E91" t="s">
        <v>4543</v>
      </c>
      <c r="F91" t="s">
        <v>4801</v>
      </c>
      <c r="G91" t="s">
        <v>4802</v>
      </c>
      <c r="H91" t="s">
        <v>4803</v>
      </c>
      <c r="I91" t="s">
        <v>4804</v>
      </c>
      <c r="J91" t="s">
        <v>4805</v>
      </c>
      <c r="K91" s="21" t="s">
        <v>797</v>
      </c>
    </row>
    <row r="92" spans="1:11" ht="16" x14ac:dyDescent="0.2">
      <c r="A92" t="s">
        <v>4834</v>
      </c>
      <c r="B92" t="s">
        <v>797</v>
      </c>
      <c r="C92" t="s">
        <v>4835</v>
      </c>
      <c r="D92" t="s">
        <v>4836</v>
      </c>
      <c r="E92" t="s">
        <v>4543</v>
      </c>
      <c r="F92" t="s">
        <v>4801</v>
      </c>
      <c r="G92" t="s">
        <v>4802</v>
      </c>
      <c r="H92" t="s">
        <v>4803</v>
      </c>
      <c r="I92" t="s">
        <v>4804</v>
      </c>
      <c r="J92" t="s">
        <v>4805</v>
      </c>
      <c r="K92" s="21" t="s">
        <v>797</v>
      </c>
    </row>
    <row r="93" spans="1:11" ht="16" x14ac:dyDescent="0.2">
      <c r="A93" t="s">
        <v>4837</v>
      </c>
      <c r="B93" t="s">
        <v>797</v>
      </c>
      <c r="C93" t="s">
        <v>4838</v>
      </c>
      <c r="D93" t="s">
        <v>4839</v>
      </c>
      <c r="E93" t="s">
        <v>4481</v>
      </c>
      <c r="F93" t="s">
        <v>4801</v>
      </c>
      <c r="G93" t="s">
        <v>4840</v>
      </c>
      <c r="H93" t="s">
        <v>4841</v>
      </c>
      <c r="I93" t="s">
        <v>4842</v>
      </c>
      <c r="J93" t="s">
        <v>4843</v>
      </c>
      <c r="K93" s="21" t="s">
        <v>797</v>
      </c>
    </row>
    <row r="94" spans="1:11" ht="16" x14ac:dyDescent="0.2">
      <c r="A94" t="s">
        <v>4844</v>
      </c>
      <c r="B94" t="s">
        <v>4845</v>
      </c>
      <c r="C94" t="s">
        <v>4846</v>
      </c>
      <c r="D94" t="s">
        <v>4847</v>
      </c>
      <c r="E94" t="s">
        <v>4481</v>
      </c>
      <c r="F94" t="s">
        <v>4801</v>
      </c>
      <c r="G94" t="s">
        <v>4848</v>
      </c>
      <c r="H94" t="s">
        <v>4849</v>
      </c>
      <c r="I94" t="s">
        <v>4850</v>
      </c>
      <c r="J94" t="s">
        <v>4851</v>
      </c>
      <c r="K94" s="21" t="s">
        <v>797</v>
      </c>
    </row>
    <row r="95" spans="1:11" ht="16" x14ac:dyDescent="0.2">
      <c r="A95" t="s">
        <v>4852</v>
      </c>
      <c r="B95" t="s">
        <v>4853</v>
      </c>
      <c r="C95" t="s">
        <v>4854</v>
      </c>
      <c r="D95" t="s">
        <v>4855</v>
      </c>
      <c r="E95" t="s">
        <v>4481</v>
      </c>
      <c r="F95" t="s">
        <v>4801</v>
      </c>
      <c r="G95" t="s">
        <v>4856</v>
      </c>
      <c r="H95" t="s">
        <v>4857</v>
      </c>
      <c r="I95" t="s">
        <v>4858</v>
      </c>
      <c r="J95" t="s">
        <v>4859</v>
      </c>
      <c r="K95" s="21" t="s">
        <v>797</v>
      </c>
    </row>
    <row r="96" spans="1:11" ht="16" x14ac:dyDescent="0.2">
      <c r="A96" t="s">
        <v>4860</v>
      </c>
      <c r="B96" t="s">
        <v>797</v>
      </c>
      <c r="C96" t="s">
        <v>37</v>
      </c>
      <c r="D96" t="s">
        <v>37</v>
      </c>
      <c r="E96" t="s">
        <v>4861</v>
      </c>
      <c r="F96" t="s">
        <v>4862</v>
      </c>
      <c r="G96" t="s">
        <v>4863</v>
      </c>
      <c r="H96" t="s">
        <v>4864</v>
      </c>
      <c r="I96" t="s">
        <v>4865</v>
      </c>
      <c r="J96" t="s">
        <v>4866</v>
      </c>
      <c r="K96" s="21" t="s">
        <v>797</v>
      </c>
    </row>
    <row r="97" spans="1:11" ht="16" x14ac:dyDescent="0.2">
      <c r="A97" t="s">
        <v>4867</v>
      </c>
      <c r="B97" t="s">
        <v>797</v>
      </c>
      <c r="C97" t="s">
        <v>4868</v>
      </c>
      <c r="D97" t="s">
        <v>4869</v>
      </c>
      <c r="E97" t="s">
        <v>4861</v>
      </c>
      <c r="F97" t="s">
        <v>4862</v>
      </c>
      <c r="G97" t="s">
        <v>4863</v>
      </c>
      <c r="H97" t="s">
        <v>4864</v>
      </c>
      <c r="I97" t="s">
        <v>4865</v>
      </c>
      <c r="J97" t="s">
        <v>4866</v>
      </c>
      <c r="K97" s="21" t="s">
        <v>797</v>
      </c>
    </row>
    <row r="98" spans="1:11" ht="16" x14ac:dyDescent="0.2">
      <c r="A98" t="s">
        <v>4870</v>
      </c>
      <c r="B98" t="s">
        <v>797</v>
      </c>
      <c r="C98" t="s">
        <v>37</v>
      </c>
      <c r="D98" t="s">
        <v>4871</v>
      </c>
      <c r="E98" t="s">
        <v>4861</v>
      </c>
      <c r="F98" t="s">
        <v>4862</v>
      </c>
      <c r="G98" t="s">
        <v>4863</v>
      </c>
      <c r="H98" t="s">
        <v>4864</v>
      </c>
      <c r="I98" t="s">
        <v>4865</v>
      </c>
      <c r="J98" t="s">
        <v>4866</v>
      </c>
      <c r="K98" s="21" t="s">
        <v>4872</v>
      </c>
    </row>
    <row r="99" spans="1:11" ht="16" x14ac:dyDescent="0.2">
      <c r="A99" t="s">
        <v>4873</v>
      </c>
      <c r="B99" t="s">
        <v>797</v>
      </c>
      <c r="C99" t="s">
        <v>37</v>
      </c>
      <c r="D99" t="s">
        <v>37</v>
      </c>
      <c r="E99" t="s">
        <v>4861</v>
      </c>
      <c r="F99" t="s">
        <v>4862</v>
      </c>
      <c r="G99" t="s">
        <v>4863</v>
      </c>
      <c r="H99" t="s">
        <v>4864</v>
      </c>
      <c r="I99" t="s">
        <v>4865</v>
      </c>
      <c r="J99" t="s">
        <v>4866</v>
      </c>
      <c r="K99" s="21" t="s">
        <v>4872</v>
      </c>
    </row>
    <row r="100" spans="1:11" ht="16" x14ac:dyDescent="0.2">
      <c r="A100" t="s">
        <v>4874</v>
      </c>
      <c r="B100" t="s">
        <v>797</v>
      </c>
      <c r="C100" t="s">
        <v>37</v>
      </c>
      <c r="D100" t="s">
        <v>4875</v>
      </c>
      <c r="E100" t="s">
        <v>4861</v>
      </c>
      <c r="F100" t="s">
        <v>4862</v>
      </c>
      <c r="G100" t="s">
        <v>4863</v>
      </c>
      <c r="H100" t="s">
        <v>4864</v>
      </c>
      <c r="I100" t="s">
        <v>4865</v>
      </c>
      <c r="J100" t="s">
        <v>4866</v>
      </c>
      <c r="K100" s="21" t="s">
        <v>4872</v>
      </c>
    </row>
    <row r="101" spans="1:11" ht="16" x14ac:dyDescent="0.2">
      <c r="A101" t="s">
        <v>4876</v>
      </c>
      <c r="B101" t="s">
        <v>797</v>
      </c>
      <c r="C101" t="s">
        <v>37</v>
      </c>
      <c r="D101" t="s">
        <v>4877</v>
      </c>
      <c r="E101" t="s">
        <v>4861</v>
      </c>
      <c r="F101" t="s">
        <v>4862</v>
      </c>
      <c r="G101" t="s">
        <v>4863</v>
      </c>
      <c r="H101" t="s">
        <v>4864</v>
      </c>
      <c r="I101" t="s">
        <v>4865</v>
      </c>
      <c r="J101" t="s">
        <v>4866</v>
      </c>
      <c r="K101" s="21" t="s">
        <v>4872</v>
      </c>
    </row>
    <row r="102" spans="1:11" ht="16" x14ac:dyDescent="0.2">
      <c r="A102" t="s">
        <v>4878</v>
      </c>
      <c r="B102" t="s">
        <v>797</v>
      </c>
      <c r="C102" t="s">
        <v>4879</v>
      </c>
      <c r="D102" t="s">
        <v>4880</v>
      </c>
      <c r="E102" t="s">
        <v>4861</v>
      </c>
      <c r="F102" t="s">
        <v>4862</v>
      </c>
      <c r="G102" t="s">
        <v>4881</v>
      </c>
      <c r="H102" t="s">
        <v>4882</v>
      </c>
      <c r="I102" t="s">
        <v>4883</v>
      </c>
      <c r="J102" t="s">
        <v>4884</v>
      </c>
      <c r="K102" s="21" t="s">
        <v>4872</v>
      </c>
    </row>
    <row r="103" spans="1:11" ht="16" x14ac:dyDescent="0.2">
      <c r="A103" t="s">
        <v>4885</v>
      </c>
      <c r="B103" t="s">
        <v>797</v>
      </c>
      <c r="C103" t="s">
        <v>4886</v>
      </c>
      <c r="D103" t="s">
        <v>4887</v>
      </c>
      <c r="E103" t="s">
        <v>4481</v>
      </c>
      <c r="F103" t="s">
        <v>4862</v>
      </c>
      <c r="G103" t="s">
        <v>4888</v>
      </c>
      <c r="H103" t="s">
        <v>4889</v>
      </c>
      <c r="I103" t="s">
        <v>4890</v>
      </c>
      <c r="J103" t="s">
        <v>4891</v>
      </c>
      <c r="K103" s="21" t="s">
        <v>4872</v>
      </c>
    </row>
    <row r="104" spans="1:11" ht="16" x14ac:dyDescent="0.2">
      <c r="A104" t="s">
        <v>4892</v>
      </c>
      <c r="B104" t="s">
        <v>4893</v>
      </c>
      <c r="C104" t="s">
        <v>37</v>
      </c>
      <c r="D104" t="s">
        <v>37</v>
      </c>
      <c r="E104" t="s">
        <v>4543</v>
      </c>
      <c r="F104" t="s">
        <v>4862</v>
      </c>
      <c r="G104" t="s">
        <v>4894</v>
      </c>
      <c r="H104" t="s">
        <v>4895</v>
      </c>
      <c r="I104" t="s">
        <v>4896</v>
      </c>
      <c r="J104" t="s">
        <v>4897</v>
      </c>
      <c r="K104" s="21" t="s">
        <v>4872</v>
      </c>
    </row>
    <row r="105" spans="1:11" ht="16" x14ac:dyDescent="0.2">
      <c r="A105" t="s">
        <v>4898</v>
      </c>
      <c r="B105" t="s">
        <v>797</v>
      </c>
      <c r="C105" t="s">
        <v>37</v>
      </c>
      <c r="D105" t="s">
        <v>4899</v>
      </c>
      <c r="E105" t="s">
        <v>4543</v>
      </c>
      <c r="F105" t="s">
        <v>4862</v>
      </c>
      <c r="G105" t="s">
        <v>4894</v>
      </c>
      <c r="H105" t="s">
        <v>4895</v>
      </c>
      <c r="I105" t="s">
        <v>4896</v>
      </c>
      <c r="J105" t="s">
        <v>4897</v>
      </c>
      <c r="K105" s="21" t="s">
        <v>797</v>
      </c>
    </row>
    <row r="106" spans="1:11" ht="16" x14ac:dyDescent="0.2">
      <c r="A106" t="s">
        <v>4900</v>
      </c>
      <c r="B106" t="s">
        <v>797</v>
      </c>
      <c r="C106" t="s">
        <v>4901</v>
      </c>
      <c r="D106" t="s">
        <v>4902</v>
      </c>
      <c r="E106" t="s">
        <v>4543</v>
      </c>
      <c r="F106" t="s">
        <v>4862</v>
      </c>
      <c r="G106" t="s">
        <v>4894</v>
      </c>
      <c r="H106" t="s">
        <v>4895</v>
      </c>
      <c r="I106" t="s">
        <v>4896</v>
      </c>
      <c r="J106" t="s">
        <v>4897</v>
      </c>
      <c r="K106" s="21" t="s">
        <v>797</v>
      </c>
    </row>
    <row r="107" spans="1:11" ht="16" x14ac:dyDescent="0.2">
      <c r="A107" t="s">
        <v>4903</v>
      </c>
      <c r="B107" t="s">
        <v>797</v>
      </c>
      <c r="C107" t="s">
        <v>4904</v>
      </c>
      <c r="D107" t="s">
        <v>4905</v>
      </c>
      <c r="E107" t="s">
        <v>4543</v>
      </c>
      <c r="F107" t="s">
        <v>4862</v>
      </c>
      <c r="G107" t="s">
        <v>4894</v>
      </c>
      <c r="H107" t="s">
        <v>4895</v>
      </c>
      <c r="I107" t="s">
        <v>4896</v>
      </c>
      <c r="J107" t="s">
        <v>4897</v>
      </c>
      <c r="K107" s="21" t="s">
        <v>797</v>
      </c>
    </row>
    <row r="108" spans="1:11" ht="16" x14ac:dyDescent="0.2">
      <c r="A108" t="s">
        <v>4906</v>
      </c>
      <c r="B108" t="s">
        <v>797</v>
      </c>
      <c r="C108" t="s">
        <v>4907</v>
      </c>
      <c r="D108" t="s">
        <v>4908</v>
      </c>
      <c r="E108" t="s">
        <v>4543</v>
      </c>
      <c r="F108" t="s">
        <v>4862</v>
      </c>
      <c r="G108" t="s">
        <v>4894</v>
      </c>
      <c r="H108" t="s">
        <v>4895</v>
      </c>
      <c r="I108" t="s">
        <v>4896</v>
      </c>
      <c r="J108" t="s">
        <v>4897</v>
      </c>
      <c r="K108" s="21" t="s">
        <v>797</v>
      </c>
    </row>
    <row r="109" spans="1:11" ht="16" x14ac:dyDescent="0.2">
      <c r="A109" t="s">
        <v>4909</v>
      </c>
      <c r="B109" t="s">
        <v>797</v>
      </c>
      <c r="C109" t="s">
        <v>37</v>
      </c>
      <c r="D109" t="s">
        <v>4910</v>
      </c>
      <c r="E109" t="s">
        <v>4543</v>
      </c>
      <c r="F109" t="s">
        <v>4862</v>
      </c>
      <c r="G109" t="s">
        <v>4894</v>
      </c>
      <c r="H109" t="s">
        <v>4895</v>
      </c>
      <c r="I109" t="s">
        <v>4896</v>
      </c>
      <c r="J109" t="s">
        <v>4897</v>
      </c>
      <c r="K109" s="21" t="s">
        <v>797</v>
      </c>
    </row>
    <row r="110" spans="1:11" ht="16" x14ac:dyDescent="0.2">
      <c r="A110" t="s">
        <v>4911</v>
      </c>
      <c r="B110" t="s">
        <v>797</v>
      </c>
      <c r="C110" t="s">
        <v>37</v>
      </c>
      <c r="D110" t="s">
        <v>4912</v>
      </c>
      <c r="E110" t="s">
        <v>4543</v>
      </c>
      <c r="F110" t="s">
        <v>4862</v>
      </c>
      <c r="G110" t="s">
        <v>4894</v>
      </c>
      <c r="H110" t="s">
        <v>4895</v>
      </c>
      <c r="I110" t="s">
        <v>4896</v>
      </c>
      <c r="J110" t="s">
        <v>4897</v>
      </c>
      <c r="K110" s="21" t="s">
        <v>797</v>
      </c>
    </row>
    <row r="111" spans="1:11" ht="16" x14ac:dyDescent="0.2">
      <c r="A111" t="s">
        <v>4913</v>
      </c>
      <c r="B111" t="s">
        <v>797</v>
      </c>
      <c r="C111" t="s">
        <v>4914</v>
      </c>
      <c r="D111" t="s">
        <v>4915</v>
      </c>
      <c r="E111" t="s">
        <v>4688</v>
      </c>
      <c r="F111" t="s">
        <v>4916</v>
      </c>
      <c r="G111" t="s">
        <v>4917</v>
      </c>
      <c r="H111" t="s">
        <v>4918</v>
      </c>
      <c r="I111" t="s">
        <v>4919</v>
      </c>
      <c r="J111" t="s">
        <v>4920</v>
      </c>
      <c r="K111" s="21" t="s">
        <v>797</v>
      </c>
    </row>
    <row r="112" spans="1:11" ht="16" x14ac:dyDescent="0.2">
      <c r="A112" t="s">
        <v>4921</v>
      </c>
      <c r="B112" t="s">
        <v>797</v>
      </c>
      <c r="C112" t="s">
        <v>4922</v>
      </c>
      <c r="D112" t="s">
        <v>4923</v>
      </c>
      <c r="E112" t="s">
        <v>4462</v>
      </c>
      <c r="F112" t="s">
        <v>4916</v>
      </c>
      <c r="G112" t="s">
        <v>4924</v>
      </c>
      <c r="H112" t="s">
        <v>4925</v>
      </c>
      <c r="I112" t="s">
        <v>4926</v>
      </c>
      <c r="J112" t="s">
        <v>4927</v>
      </c>
      <c r="K112" s="21" t="s">
        <v>797</v>
      </c>
    </row>
    <row r="113" spans="1:11" ht="16" x14ac:dyDescent="0.2">
      <c r="A113" t="s">
        <v>4928</v>
      </c>
      <c r="B113" t="s">
        <v>797</v>
      </c>
      <c r="C113" t="s">
        <v>4929</v>
      </c>
      <c r="D113" t="s">
        <v>4930</v>
      </c>
      <c r="E113" t="s">
        <v>4688</v>
      </c>
      <c r="F113" t="s">
        <v>4916</v>
      </c>
      <c r="G113" t="s">
        <v>4931</v>
      </c>
      <c r="H113" t="s">
        <v>4932</v>
      </c>
      <c r="I113" t="s">
        <v>4933</v>
      </c>
      <c r="J113" t="s">
        <v>4934</v>
      </c>
      <c r="K113" s="21" t="s">
        <v>797</v>
      </c>
    </row>
    <row r="114" spans="1:11" ht="16" x14ac:dyDescent="0.2">
      <c r="A114" t="s">
        <v>4935</v>
      </c>
      <c r="B114" t="s">
        <v>797</v>
      </c>
      <c r="C114" t="s">
        <v>4936</v>
      </c>
      <c r="D114" t="s">
        <v>4937</v>
      </c>
      <c r="E114" t="s">
        <v>4938</v>
      </c>
      <c r="F114" t="s">
        <v>4916</v>
      </c>
      <c r="G114" t="s">
        <v>4939</v>
      </c>
      <c r="H114" t="s">
        <v>4940</v>
      </c>
      <c r="I114" t="s">
        <v>4941</v>
      </c>
      <c r="J114" t="s">
        <v>4942</v>
      </c>
      <c r="K114" s="21" t="s">
        <v>797</v>
      </c>
    </row>
    <row r="115" spans="1:11" ht="16" x14ac:dyDescent="0.2">
      <c r="A115" t="s">
        <v>4943</v>
      </c>
      <c r="B115" t="s">
        <v>4944</v>
      </c>
      <c r="C115" t="s">
        <v>4945</v>
      </c>
      <c r="D115" t="s">
        <v>4946</v>
      </c>
      <c r="E115" t="s">
        <v>4481</v>
      </c>
      <c r="F115" t="s">
        <v>4916</v>
      </c>
      <c r="G115" t="s">
        <v>4947</v>
      </c>
      <c r="H115" t="s">
        <v>4948</v>
      </c>
      <c r="I115" t="s">
        <v>4949</v>
      </c>
      <c r="J115" t="s">
        <v>4950</v>
      </c>
      <c r="K115" s="21" t="s">
        <v>4951</v>
      </c>
    </row>
    <row r="116" spans="1:11" ht="16" x14ac:dyDescent="0.2">
      <c r="A116" t="s">
        <v>4952</v>
      </c>
      <c r="B116" t="s">
        <v>4953</v>
      </c>
      <c r="C116" t="s">
        <v>4954</v>
      </c>
      <c r="D116" t="s">
        <v>4955</v>
      </c>
      <c r="E116" t="s">
        <v>4861</v>
      </c>
      <c r="F116" t="s">
        <v>4916</v>
      </c>
      <c r="G116" t="s">
        <v>4956</v>
      </c>
      <c r="H116" t="s">
        <v>4957</v>
      </c>
      <c r="I116" t="s">
        <v>4958</v>
      </c>
      <c r="J116" t="s">
        <v>4959</v>
      </c>
      <c r="K116" s="21" t="s">
        <v>797</v>
      </c>
    </row>
    <row r="117" spans="1:11" ht="16" x14ac:dyDescent="0.2">
      <c r="A117" t="s">
        <v>4960</v>
      </c>
      <c r="B117" t="s">
        <v>797</v>
      </c>
      <c r="C117" t="s">
        <v>4961</v>
      </c>
      <c r="D117" t="s">
        <v>4962</v>
      </c>
      <c r="E117" t="s">
        <v>4462</v>
      </c>
      <c r="F117" t="s">
        <v>4963</v>
      </c>
      <c r="G117" t="s">
        <v>4964</v>
      </c>
      <c r="H117" t="s">
        <v>4965</v>
      </c>
      <c r="I117" t="s">
        <v>4966</v>
      </c>
      <c r="J117" t="s">
        <v>4967</v>
      </c>
      <c r="K117" s="21" t="s">
        <v>797</v>
      </c>
    </row>
    <row r="118" spans="1:11" ht="16" x14ac:dyDescent="0.2">
      <c r="A118" t="s">
        <v>4968</v>
      </c>
      <c r="B118" t="s">
        <v>4969</v>
      </c>
      <c r="C118" t="s">
        <v>4970</v>
      </c>
      <c r="D118" t="s">
        <v>4971</v>
      </c>
      <c r="E118" t="s">
        <v>4688</v>
      </c>
      <c r="F118" t="s">
        <v>4963</v>
      </c>
      <c r="G118" t="s">
        <v>4972</v>
      </c>
      <c r="H118" t="s">
        <v>4973</v>
      </c>
      <c r="I118" t="s">
        <v>4974</v>
      </c>
      <c r="J118" t="s">
        <v>4975</v>
      </c>
      <c r="K118" s="21" t="s">
        <v>4976</v>
      </c>
    </row>
    <row r="119" spans="1:11" ht="16" x14ac:dyDescent="0.2">
      <c r="A119" t="s">
        <v>4977</v>
      </c>
      <c r="B119" t="s">
        <v>797</v>
      </c>
      <c r="C119" t="s">
        <v>4978</v>
      </c>
      <c r="D119" t="s">
        <v>4979</v>
      </c>
      <c r="E119" t="s">
        <v>4481</v>
      </c>
      <c r="F119" t="s">
        <v>4963</v>
      </c>
      <c r="G119" t="s">
        <v>4980</v>
      </c>
      <c r="H119" t="s">
        <v>4981</v>
      </c>
      <c r="I119" t="s">
        <v>4982</v>
      </c>
      <c r="J119" t="s">
        <v>4983</v>
      </c>
      <c r="K119" s="21" t="s">
        <v>797</v>
      </c>
    </row>
    <row r="120" spans="1:11" ht="16" x14ac:dyDescent="0.2">
      <c r="A120" t="s">
        <v>4984</v>
      </c>
      <c r="B120" t="s">
        <v>4985</v>
      </c>
      <c r="C120" t="s">
        <v>4986</v>
      </c>
      <c r="D120" t="s">
        <v>4987</v>
      </c>
      <c r="E120" t="s">
        <v>4701</v>
      </c>
      <c r="F120" t="s">
        <v>4963</v>
      </c>
      <c r="G120" t="s">
        <v>4988</v>
      </c>
      <c r="H120" t="s">
        <v>4989</v>
      </c>
      <c r="I120" t="s">
        <v>4990</v>
      </c>
      <c r="J120" t="s">
        <v>4991</v>
      </c>
      <c r="K120" s="21" t="s">
        <v>797</v>
      </c>
    </row>
    <row r="121" spans="1:11" ht="16" x14ac:dyDescent="0.2">
      <c r="A121" t="s">
        <v>4992</v>
      </c>
      <c r="B121" t="s">
        <v>4993</v>
      </c>
      <c r="C121" t="s">
        <v>4994</v>
      </c>
      <c r="D121" t="s">
        <v>4995</v>
      </c>
      <c r="E121" t="s">
        <v>4688</v>
      </c>
      <c r="F121" t="s">
        <v>4963</v>
      </c>
      <c r="G121" t="s">
        <v>4996</v>
      </c>
      <c r="H121" t="s">
        <v>4997</v>
      </c>
      <c r="I121" t="s">
        <v>4998</v>
      </c>
      <c r="J121" t="s">
        <v>4999</v>
      </c>
      <c r="K121" s="21" t="s">
        <v>797</v>
      </c>
    </row>
    <row r="122" spans="1:11" ht="16" x14ac:dyDescent="0.2">
      <c r="A122" t="s">
        <v>5000</v>
      </c>
      <c r="B122" t="s">
        <v>797</v>
      </c>
      <c r="C122" t="s">
        <v>2619</v>
      </c>
      <c r="D122" t="s">
        <v>5001</v>
      </c>
      <c r="E122" t="s">
        <v>4481</v>
      </c>
      <c r="F122" t="s">
        <v>4963</v>
      </c>
      <c r="G122" t="s">
        <v>5002</v>
      </c>
      <c r="H122" t="s">
        <v>5003</v>
      </c>
      <c r="I122" t="s">
        <v>5004</v>
      </c>
      <c r="J122" t="s">
        <v>5005</v>
      </c>
      <c r="K122" s="21" t="s">
        <v>797</v>
      </c>
    </row>
    <row r="123" spans="1:11" ht="16" x14ac:dyDescent="0.2">
      <c r="A123" t="s">
        <v>5006</v>
      </c>
      <c r="B123" t="s">
        <v>5007</v>
      </c>
      <c r="C123" t="s">
        <v>5008</v>
      </c>
      <c r="D123" t="s">
        <v>5009</v>
      </c>
      <c r="E123" t="s">
        <v>5010</v>
      </c>
      <c r="F123" t="s">
        <v>4963</v>
      </c>
      <c r="G123" t="s">
        <v>5011</v>
      </c>
      <c r="H123" t="s">
        <v>5012</v>
      </c>
      <c r="I123" t="s">
        <v>5013</v>
      </c>
      <c r="J123" t="s">
        <v>5014</v>
      </c>
      <c r="K123" s="21" t="s">
        <v>797</v>
      </c>
    </row>
    <row r="124" spans="1:11" ht="16" x14ac:dyDescent="0.2">
      <c r="A124" t="s">
        <v>5015</v>
      </c>
      <c r="B124" t="s">
        <v>5016</v>
      </c>
      <c r="C124" t="s">
        <v>5017</v>
      </c>
      <c r="D124" t="s">
        <v>5018</v>
      </c>
      <c r="E124" t="s">
        <v>4688</v>
      </c>
      <c r="F124" t="s">
        <v>4963</v>
      </c>
      <c r="G124" t="s">
        <v>5019</v>
      </c>
      <c r="H124" t="s">
        <v>5020</v>
      </c>
      <c r="I124" t="s">
        <v>5021</v>
      </c>
      <c r="J124" t="s">
        <v>5022</v>
      </c>
      <c r="K124" s="21" t="s">
        <v>797</v>
      </c>
    </row>
    <row r="125" spans="1:11" ht="16" x14ac:dyDescent="0.2">
      <c r="A125" t="s">
        <v>5023</v>
      </c>
      <c r="B125" t="s">
        <v>797</v>
      </c>
      <c r="C125" t="s">
        <v>5024</v>
      </c>
      <c r="D125" t="s">
        <v>5025</v>
      </c>
      <c r="E125" t="s">
        <v>4688</v>
      </c>
      <c r="F125" t="s">
        <v>4963</v>
      </c>
      <c r="G125" t="s">
        <v>5026</v>
      </c>
      <c r="H125" t="s">
        <v>5027</v>
      </c>
      <c r="I125" t="s">
        <v>5028</v>
      </c>
      <c r="J125" t="s">
        <v>5029</v>
      </c>
      <c r="K125" s="21" t="s">
        <v>797</v>
      </c>
    </row>
    <row r="126" spans="1:11" ht="16" x14ac:dyDescent="0.2">
      <c r="A126" t="s">
        <v>5030</v>
      </c>
      <c r="B126" t="s">
        <v>5031</v>
      </c>
      <c r="C126" t="s">
        <v>5032</v>
      </c>
      <c r="D126" t="s">
        <v>5033</v>
      </c>
      <c r="E126" t="s">
        <v>4701</v>
      </c>
      <c r="F126" t="s">
        <v>4963</v>
      </c>
      <c r="G126" t="s">
        <v>5034</v>
      </c>
      <c r="H126" t="s">
        <v>5035</v>
      </c>
      <c r="I126" t="s">
        <v>5036</v>
      </c>
      <c r="J126" t="s">
        <v>5037</v>
      </c>
      <c r="K126" s="21" t="s">
        <v>797</v>
      </c>
    </row>
    <row r="127" spans="1:11" ht="16" x14ac:dyDescent="0.2">
      <c r="A127" t="s">
        <v>5038</v>
      </c>
      <c r="B127" t="s">
        <v>5039</v>
      </c>
      <c r="C127" t="s">
        <v>37</v>
      </c>
      <c r="D127" t="s">
        <v>37</v>
      </c>
      <c r="E127" t="s">
        <v>4861</v>
      </c>
      <c r="F127" t="s">
        <v>5040</v>
      </c>
      <c r="G127" t="s">
        <v>5041</v>
      </c>
      <c r="H127" t="s">
        <v>5042</v>
      </c>
      <c r="I127" t="s">
        <v>5043</v>
      </c>
      <c r="J127" t="s">
        <v>5044</v>
      </c>
      <c r="K127" s="21" t="s">
        <v>797</v>
      </c>
    </row>
    <row r="128" spans="1:11" ht="16" x14ac:dyDescent="0.2">
      <c r="A128" t="s">
        <v>5045</v>
      </c>
      <c r="B128" t="s">
        <v>797</v>
      </c>
      <c r="C128" t="s">
        <v>37</v>
      </c>
      <c r="D128" t="s">
        <v>5046</v>
      </c>
      <c r="E128" t="s">
        <v>4861</v>
      </c>
      <c r="F128" t="s">
        <v>5040</v>
      </c>
      <c r="G128" t="s">
        <v>5041</v>
      </c>
      <c r="H128" t="s">
        <v>5042</v>
      </c>
      <c r="I128" t="s">
        <v>5043</v>
      </c>
      <c r="J128" t="s">
        <v>5044</v>
      </c>
      <c r="K128" s="21" t="s">
        <v>797</v>
      </c>
    </row>
    <row r="129" spans="1:11" ht="16" x14ac:dyDescent="0.2">
      <c r="A129" t="s">
        <v>5047</v>
      </c>
      <c r="B129" t="s">
        <v>797</v>
      </c>
      <c r="C129" t="s">
        <v>5048</v>
      </c>
      <c r="D129" t="s">
        <v>5049</v>
      </c>
      <c r="E129" t="s">
        <v>4861</v>
      </c>
      <c r="F129" t="s">
        <v>5040</v>
      </c>
      <c r="G129" t="s">
        <v>5041</v>
      </c>
      <c r="H129" t="s">
        <v>5042</v>
      </c>
      <c r="I129" t="s">
        <v>5043</v>
      </c>
      <c r="J129" t="s">
        <v>5044</v>
      </c>
      <c r="K129" s="21" t="s">
        <v>797</v>
      </c>
    </row>
    <row r="130" spans="1:11" ht="16" x14ac:dyDescent="0.2">
      <c r="A130" t="s">
        <v>5050</v>
      </c>
      <c r="B130" t="s">
        <v>797</v>
      </c>
      <c r="C130" t="s">
        <v>5051</v>
      </c>
      <c r="D130" t="s">
        <v>5052</v>
      </c>
      <c r="E130" t="s">
        <v>4938</v>
      </c>
      <c r="F130" t="s">
        <v>5040</v>
      </c>
      <c r="G130" t="s">
        <v>5053</v>
      </c>
      <c r="H130" t="s">
        <v>5054</v>
      </c>
      <c r="I130" t="s">
        <v>5055</v>
      </c>
      <c r="J130" t="s">
        <v>5056</v>
      </c>
      <c r="K130" s="21" t="s">
        <v>797</v>
      </c>
    </row>
    <row r="131" spans="1:11" ht="16" x14ac:dyDescent="0.2">
      <c r="A131" t="s">
        <v>5057</v>
      </c>
      <c r="B131" t="s">
        <v>797</v>
      </c>
      <c r="C131" t="s">
        <v>5058</v>
      </c>
      <c r="D131" t="s">
        <v>5059</v>
      </c>
      <c r="E131" t="s">
        <v>5060</v>
      </c>
      <c r="F131" t="s">
        <v>5040</v>
      </c>
      <c r="G131" t="s">
        <v>5061</v>
      </c>
      <c r="H131" t="s">
        <v>5062</v>
      </c>
      <c r="I131" t="s">
        <v>5063</v>
      </c>
      <c r="J131" t="s">
        <v>5064</v>
      </c>
      <c r="K131" s="21" t="s">
        <v>797</v>
      </c>
    </row>
    <row r="132" spans="1:11" ht="16" x14ac:dyDescent="0.2">
      <c r="A132" t="s">
        <v>5065</v>
      </c>
      <c r="B132" t="s">
        <v>797</v>
      </c>
      <c r="C132" t="s">
        <v>5066</v>
      </c>
      <c r="D132" t="s">
        <v>5067</v>
      </c>
      <c r="E132" t="s">
        <v>5060</v>
      </c>
      <c r="F132" t="s">
        <v>5040</v>
      </c>
      <c r="G132" t="s">
        <v>5068</v>
      </c>
      <c r="H132" t="s">
        <v>5069</v>
      </c>
      <c r="I132" t="s">
        <v>5070</v>
      </c>
      <c r="J132" t="s">
        <v>5071</v>
      </c>
      <c r="K132" s="21" t="s">
        <v>797</v>
      </c>
    </row>
    <row r="133" spans="1:11" ht="16" x14ac:dyDescent="0.2">
      <c r="A133" t="s">
        <v>5072</v>
      </c>
      <c r="B133" t="s">
        <v>797</v>
      </c>
      <c r="C133" t="s">
        <v>5073</v>
      </c>
      <c r="D133" t="s">
        <v>5074</v>
      </c>
      <c r="E133" t="s">
        <v>5060</v>
      </c>
      <c r="F133" t="s">
        <v>5040</v>
      </c>
      <c r="G133" t="s">
        <v>5075</v>
      </c>
      <c r="H133" t="s">
        <v>5076</v>
      </c>
      <c r="I133" t="s">
        <v>5077</v>
      </c>
      <c r="J133" t="s">
        <v>5078</v>
      </c>
      <c r="K133" s="21" t="s">
        <v>797</v>
      </c>
    </row>
    <row r="134" spans="1:11" ht="16" x14ac:dyDescent="0.2">
      <c r="A134" t="s">
        <v>5079</v>
      </c>
      <c r="B134" t="s">
        <v>797</v>
      </c>
      <c r="C134" t="s">
        <v>5080</v>
      </c>
      <c r="D134" t="s">
        <v>5081</v>
      </c>
      <c r="E134" t="s">
        <v>4938</v>
      </c>
      <c r="F134" t="s">
        <v>5040</v>
      </c>
      <c r="G134" t="s">
        <v>5082</v>
      </c>
      <c r="H134" t="s">
        <v>5083</v>
      </c>
      <c r="I134" t="s">
        <v>5084</v>
      </c>
      <c r="J134" t="s">
        <v>5085</v>
      </c>
      <c r="K134" s="21" t="s">
        <v>797</v>
      </c>
    </row>
    <row r="135" spans="1:11" ht="16" x14ac:dyDescent="0.2">
      <c r="A135" t="s">
        <v>5086</v>
      </c>
      <c r="B135" t="s">
        <v>5087</v>
      </c>
      <c r="C135" t="s">
        <v>37</v>
      </c>
      <c r="D135" t="s">
        <v>37</v>
      </c>
      <c r="E135" t="s">
        <v>4462</v>
      </c>
      <c r="F135" t="s">
        <v>5040</v>
      </c>
      <c r="G135" t="s">
        <v>5088</v>
      </c>
      <c r="H135" t="s">
        <v>5089</v>
      </c>
      <c r="I135" t="s">
        <v>5090</v>
      </c>
      <c r="J135" t="s">
        <v>5091</v>
      </c>
      <c r="K135" s="21" t="s">
        <v>797</v>
      </c>
    </row>
    <row r="136" spans="1:11" ht="16" x14ac:dyDescent="0.2">
      <c r="A136" t="s">
        <v>5092</v>
      </c>
      <c r="B136" t="s">
        <v>797</v>
      </c>
      <c r="C136" t="s">
        <v>37</v>
      </c>
      <c r="D136" t="s">
        <v>5093</v>
      </c>
      <c r="E136" t="s">
        <v>4462</v>
      </c>
      <c r="F136" t="s">
        <v>5040</v>
      </c>
      <c r="G136" t="s">
        <v>5088</v>
      </c>
      <c r="H136" t="s">
        <v>5089</v>
      </c>
      <c r="I136" t="s">
        <v>5090</v>
      </c>
      <c r="J136" t="s">
        <v>5091</v>
      </c>
      <c r="K136" s="21" t="s">
        <v>797</v>
      </c>
    </row>
    <row r="137" spans="1:11" ht="16" x14ac:dyDescent="0.2">
      <c r="A137" t="s">
        <v>5094</v>
      </c>
      <c r="B137" t="s">
        <v>797</v>
      </c>
      <c r="C137" t="s">
        <v>5095</v>
      </c>
      <c r="D137" t="s">
        <v>5096</v>
      </c>
      <c r="E137" t="s">
        <v>4462</v>
      </c>
      <c r="F137" t="s">
        <v>5040</v>
      </c>
      <c r="G137" t="s">
        <v>5088</v>
      </c>
      <c r="H137" t="s">
        <v>5089</v>
      </c>
      <c r="I137" t="s">
        <v>5090</v>
      </c>
      <c r="J137" t="s">
        <v>5091</v>
      </c>
      <c r="K137" s="21" t="s">
        <v>797</v>
      </c>
    </row>
    <row r="138" spans="1:11" ht="16" x14ac:dyDescent="0.2">
      <c r="A138" t="s">
        <v>5097</v>
      </c>
      <c r="B138" t="s">
        <v>797</v>
      </c>
      <c r="C138" t="s">
        <v>37</v>
      </c>
      <c r="D138" t="s">
        <v>5098</v>
      </c>
      <c r="E138" t="s">
        <v>4462</v>
      </c>
      <c r="F138" t="s">
        <v>5040</v>
      </c>
      <c r="G138" t="s">
        <v>5088</v>
      </c>
      <c r="H138" t="s">
        <v>5089</v>
      </c>
      <c r="I138" t="s">
        <v>5090</v>
      </c>
      <c r="J138" t="s">
        <v>5091</v>
      </c>
      <c r="K138" s="21" t="s">
        <v>797</v>
      </c>
    </row>
    <row r="139" spans="1:11" ht="16" x14ac:dyDescent="0.2">
      <c r="A139" t="s">
        <v>5099</v>
      </c>
      <c r="B139" t="s">
        <v>797</v>
      </c>
      <c r="C139" t="s">
        <v>37</v>
      </c>
      <c r="D139" t="s">
        <v>37</v>
      </c>
      <c r="E139" t="s">
        <v>4462</v>
      </c>
      <c r="F139" t="s">
        <v>5040</v>
      </c>
      <c r="G139" t="s">
        <v>5088</v>
      </c>
      <c r="H139" t="s">
        <v>5089</v>
      </c>
      <c r="I139" t="s">
        <v>5090</v>
      </c>
      <c r="J139" t="s">
        <v>5091</v>
      </c>
      <c r="K139" s="21" t="s">
        <v>797</v>
      </c>
    </row>
    <row r="140" spans="1:11" ht="16" x14ac:dyDescent="0.2">
      <c r="A140" t="s">
        <v>5100</v>
      </c>
      <c r="B140" t="s">
        <v>797</v>
      </c>
      <c r="C140" t="s">
        <v>37</v>
      </c>
      <c r="D140" t="s">
        <v>37</v>
      </c>
      <c r="E140" t="s">
        <v>4462</v>
      </c>
      <c r="F140" t="s">
        <v>5040</v>
      </c>
      <c r="G140" t="s">
        <v>5088</v>
      </c>
      <c r="H140" t="s">
        <v>5089</v>
      </c>
      <c r="I140" t="s">
        <v>5090</v>
      </c>
      <c r="J140" t="s">
        <v>5091</v>
      </c>
      <c r="K140" s="21" t="s">
        <v>797</v>
      </c>
    </row>
    <row r="141" spans="1:11" ht="16" x14ac:dyDescent="0.2">
      <c r="A141" t="s">
        <v>5101</v>
      </c>
      <c r="B141" t="s">
        <v>5102</v>
      </c>
      <c r="C141" t="s">
        <v>37</v>
      </c>
      <c r="D141" t="s">
        <v>37</v>
      </c>
      <c r="E141" t="s">
        <v>4462</v>
      </c>
      <c r="F141" t="s">
        <v>5103</v>
      </c>
      <c r="G141" t="s">
        <v>5104</v>
      </c>
      <c r="H141" t="s">
        <v>5105</v>
      </c>
      <c r="I141" t="s">
        <v>5106</v>
      </c>
      <c r="J141" t="s">
        <v>5107</v>
      </c>
      <c r="K141" s="21" t="s">
        <v>797</v>
      </c>
    </row>
    <row r="142" spans="1:11" ht="16" x14ac:dyDescent="0.2">
      <c r="A142" t="s">
        <v>5108</v>
      </c>
      <c r="B142" t="s">
        <v>797</v>
      </c>
      <c r="C142" t="s">
        <v>5109</v>
      </c>
      <c r="D142" t="s">
        <v>5110</v>
      </c>
      <c r="E142" t="s">
        <v>4462</v>
      </c>
      <c r="F142" t="s">
        <v>5103</v>
      </c>
      <c r="G142" t="s">
        <v>5104</v>
      </c>
      <c r="H142" t="s">
        <v>5105</v>
      </c>
      <c r="I142" t="s">
        <v>5106</v>
      </c>
      <c r="J142" t="s">
        <v>5107</v>
      </c>
      <c r="K142" s="21" t="s">
        <v>797</v>
      </c>
    </row>
    <row r="143" spans="1:11" ht="16" x14ac:dyDescent="0.2">
      <c r="A143" t="s">
        <v>5111</v>
      </c>
      <c r="B143" t="s">
        <v>797</v>
      </c>
      <c r="C143" t="s">
        <v>5112</v>
      </c>
      <c r="D143" t="s">
        <v>5113</v>
      </c>
      <c r="E143" t="s">
        <v>4462</v>
      </c>
      <c r="F143" t="s">
        <v>5103</v>
      </c>
      <c r="G143" t="s">
        <v>5104</v>
      </c>
      <c r="H143" t="s">
        <v>5105</v>
      </c>
      <c r="I143" t="s">
        <v>5106</v>
      </c>
      <c r="J143" t="s">
        <v>5107</v>
      </c>
      <c r="K143" s="21" t="s">
        <v>797</v>
      </c>
    </row>
    <row r="144" spans="1:11" ht="16" x14ac:dyDescent="0.2">
      <c r="A144" t="s">
        <v>5114</v>
      </c>
      <c r="B144" t="s">
        <v>797</v>
      </c>
      <c r="C144" t="s">
        <v>5115</v>
      </c>
      <c r="D144" t="s">
        <v>5116</v>
      </c>
      <c r="E144" t="s">
        <v>4462</v>
      </c>
      <c r="F144" t="s">
        <v>5103</v>
      </c>
      <c r="G144" t="s">
        <v>5104</v>
      </c>
      <c r="H144" t="s">
        <v>5105</v>
      </c>
      <c r="I144" t="s">
        <v>5106</v>
      </c>
      <c r="J144" t="s">
        <v>5107</v>
      </c>
      <c r="K144" s="21" t="s">
        <v>797</v>
      </c>
    </row>
    <row r="145" spans="1:11" ht="16" x14ac:dyDescent="0.2">
      <c r="A145" t="s">
        <v>5117</v>
      </c>
      <c r="B145" t="s">
        <v>797</v>
      </c>
      <c r="C145" t="s">
        <v>5118</v>
      </c>
      <c r="D145" t="s">
        <v>5119</v>
      </c>
      <c r="E145" t="s">
        <v>4462</v>
      </c>
      <c r="F145" t="s">
        <v>5103</v>
      </c>
      <c r="G145" t="s">
        <v>5104</v>
      </c>
      <c r="H145" t="s">
        <v>5105</v>
      </c>
      <c r="I145" t="s">
        <v>5106</v>
      </c>
      <c r="J145" t="s">
        <v>5107</v>
      </c>
      <c r="K145" s="21" t="s">
        <v>797</v>
      </c>
    </row>
    <row r="146" spans="1:11" ht="16" x14ac:dyDescent="0.2">
      <c r="A146" t="s">
        <v>5120</v>
      </c>
      <c r="B146" t="s">
        <v>797</v>
      </c>
      <c r="C146" t="s">
        <v>37</v>
      </c>
      <c r="D146" t="s">
        <v>5121</v>
      </c>
      <c r="E146" t="s">
        <v>4462</v>
      </c>
      <c r="F146" t="s">
        <v>5103</v>
      </c>
      <c r="G146" t="s">
        <v>5104</v>
      </c>
      <c r="H146" t="s">
        <v>5105</v>
      </c>
      <c r="I146" t="s">
        <v>5106</v>
      </c>
      <c r="J146" t="s">
        <v>5107</v>
      </c>
      <c r="K146" s="21" t="s">
        <v>797</v>
      </c>
    </row>
    <row r="147" spans="1:11" ht="16" x14ac:dyDescent="0.2">
      <c r="A147" t="s">
        <v>5122</v>
      </c>
      <c r="B147" t="s">
        <v>797</v>
      </c>
      <c r="C147" t="s">
        <v>37</v>
      </c>
      <c r="D147" t="s">
        <v>5123</v>
      </c>
      <c r="E147" t="s">
        <v>4462</v>
      </c>
      <c r="F147" t="s">
        <v>5103</v>
      </c>
      <c r="G147" t="s">
        <v>5104</v>
      </c>
      <c r="H147" t="s">
        <v>5105</v>
      </c>
      <c r="I147" t="s">
        <v>5106</v>
      </c>
      <c r="J147" t="s">
        <v>5107</v>
      </c>
      <c r="K147" s="21" t="s">
        <v>797</v>
      </c>
    </row>
    <row r="148" spans="1:11" ht="16" x14ac:dyDescent="0.2">
      <c r="A148" t="s">
        <v>5124</v>
      </c>
      <c r="B148" t="s">
        <v>797</v>
      </c>
      <c r="C148" t="s">
        <v>37</v>
      </c>
      <c r="D148" t="s">
        <v>5125</v>
      </c>
      <c r="E148" t="s">
        <v>4462</v>
      </c>
      <c r="F148" t="s">
        <v>5103</v>
      </c>
      <c r="G148" t="s">
        <v>5104</v>
      </c>
      <c r="H148" t="s">
        <v>5105</v>
      </c>
      <c r="I148" t="s">
        <v>5106</v>
      </c>
      <c r="J148" t="s">
        <v>5107</v>
      </c>
      <c r="K148" s="21" t="s">
        <v>797</v>
      </c>
    </row>
    <row r="149" spans="1:11" ht="16" x14ac:dyDescent="0.2">
      <c r="A149" t="s">
        <v>5126</v>
      </c>
      <c r="B149" t="s">
        <v>797</v>
      </c>
      <c r="C149" t="s">
        <v>37</v>
      </c>
      <c r="D149" t="s">
        <v>5127</v>
      </c>
      <c r="E149" t="s">
        <v>4462</v>
      </c>
      <c r="F149" t="s">
        <v>5103</v>
      </c>
      <c r="G149" t="s">
        <v>5104</v>
      </c>
      <c r="H149" t="s">
        <v>5105</v>
      </c>
      <c r="I149" t="s">
        <v>5106</v>
      </c>
      <c r="J149" t="s">
        <v>5107</v>
      </c>
      <c r="K149" s="21" t="s">
        <v>797</v>
      </c>
    </row>
    <row r="150" spans="1:11" ht="16" x14ac:dyDescent="0.2">
      <c r="A150" t="s">
        <v>5128</v>
      </c>
      <c r="B150" t="s">
        <v>797</v>
      </c>
      <c r="C150" t="s">
        <v>37</v>
      </c>
      <c r="D150" t="s">
        <v>5129</v>
      </c>
      <c r="E150" t="s">
        <v>4462</v>
      </c>
      <c r="F150" t="s">
        <v>5103</v>
      </c>
      <c r="G150" t="s">
        <v>5104</v>
      </c>
      <c r="H150" t="s">
        <v>5105</v>
      </c>
      <c r="I150" t="s">
        <v>5106</v>
      </c>
      <c r="J150" t="s">
        <v>5107</v>
      </c>
      <c r="K150" s="21" t="s">
        <v>797</v>
      </c>
    </row>
    <row r="151" spans="1:11" ht="16" x14ac:dyDescent="0.2">
      <c r="A151" t="s">
        <v>5130</v>
      </c>
      <c r="B151" t="s">
        <v>797</v>
      </c>
      <c r="C151" t="s">
        <v>37</v>
      </c>
      <c r="D151" t="s">
        <v>5131</v>
      </c>
      <c r="E151" t="s">
        <v>4462</v>
      </c>
      <c r="F151" t="s">
        <v>5103</v>
      </c>
      <c r="G151" t="s">
        <v>5104</v>
      </c>
      <c r="H151" t="s">
        <v>5105</v>
      </c>
      <c r="I151" t="s">
        <v>5106</v>
      </c>
      <c r="J151" t="s">
        <v>5107</v>
      </c>
      <c r="K151" s="21" t="s">
        <v>797</v>
      </c>
    </row>
    <row r="152" spans="1:11" ht="16" x14ac:dyDescent="0.2">
      <c r="A152" t="s">
        <v>5132</v>
      </c>
      <c r="B152" t="s">
        <v>797</v>
      </c>
      <c r="C152" t="s">
        <v>37</v>
      </c>
      <c r="D152" t="s">
        <v>5133</v>
      </c>
      <c r="E152" t="s">
        <v>4462</v>
      </c>
      <c r="F152" t="s">
        <v>5103</v>
      </c>
      <c r="G152" t="s">
        <v>5104</v>
      </c>
      <c r="H152" t="s">
        <v>5105</v>
      </c>
      <c r="I152" t="s">
        <v>5106</v>
      </c>
      <c r="J152" t="s">
        <v>5107</v>
      </c>
      <c r="K152" s="21" t="s">
        <v>797</v>
      </c>
    </row>
    <row r="153" spans="1:11" ht="16" x14ac:dyDescent="0.2">
      <c r="A153" t="s">
        <v>5134</v>
      </c>
      <c r="B153" t="s">
        <v>797</v>
      </c>
      <c r="C153" t="s">
        <v>37</v>
      </c>
      <c r="D153" t="s">
        <v>5135</v>
      </c>
      <c r="E153" t="s">
        <v>4462</v>
      </c>
      <c r="F153" t="s">
        <v>5103</v>
      </c>
      <c r="G153" t="s">
        <v>5104</v>
      </c>
      <c r="H153" t="s">
        <v>5105</v>
      </c>
      <c r="I153" t="s">
        <v>5106</v>
      </c>
      <c r="J153" t="s">
        <v>5107</v>
      </c>
      <c r="K153" s="21" t="s">
        <v>797</v>
      </c>
    </row>
    <row r="154" spans="1:11" ht="16" x14ac:dyDescent="0.2">
      <c r="A154" t="s">
        <v>5136</v>
      </c>
      <c r="B154" t="s">
        <v>797</v>
      </c>
      <c r="C154" t="s">
        <v>37</v>
      </c>
      <c r="D154" t="s">
        <v>5137</v>
      </c>
      <c r="E154" t="s">
        <v>4462</v>
      </c>
      <c r="F154" t="s">
        <v>5103</v>
      </c>
      <c r="G154" t="s">
        <v>5104</v>
      </c>
      <c r="H154" t="s">
        <v>5105</v>
      </c>
      <c r="I154" t="s">
        <v>5106</v>
      </c>
      <c r="J154" t="s">
        <v>5107</v>
      </c>
      <c r="K154" s="21" t="s">
        <v>797</v>
      </c>
    </row>
    <row r="155" spans="1:11" ht="16" x14ac:dyDescent="0.2">
      <c r="A155" t="s">
        <v>5138</v>
      </c>
      <c r="B155" t="s">
        <v>797</v>
      </c>
      <c r="C155" t="s">
        <v>37</v>
      </c>
      <c r="D155" t="s">
        <v>5139</v>
      </c>
      <c r="E155" t="s">
        <v>4462</v>
      </c>
      <c r="F155" t="s">
        <v>5103</v>
      </c>
      <c r="G155" t="s">
        <v>5104</v>
      </c>
      <c r="H155" t="s">
        <v>5105</v>
      </c>
      <c r="I155" t="s">
        <v>5106</v>
      </c>
      <c r="J155" t="s">
        <v>5107</v>
      </c>
      <c r="K155" s="21" t="s">
        <v>797</v>
      </c>
    </row>
    <row r="156" spans="1:11" ht="16" x14ac:dyDescent="0.2">
      <c r="A156" t="s">
        <v>5140</v>
      </c>
      <c r="B156" t="s">
        <v>797</v>
      </c>
      <c r="C156" t="s">
        <v>37</v>
      </c>
      <c r="D156" t="s">
        <v>5141</v>
      </c>
      <c r="E156" t="s">
        <v>4462</v>
      </c>
      <c r="F156" t="s">
        <v>5103</v>
      </c>
      <c r="G156" t="s">
        <v>5104</v>
      </c>
      <c r="H156" t="s">
        <v>5105</v>
      </c>
      <c r="I156" t="s">
        <v>5106</v>
      </c>
      <c r="J156" t="s">
        <v>5107</v>
      </c>
      <c r="K156" s="21" t="s">
        <v>797</v>
      </c>
    </row>
    <row r="157" spans="1:11" ht="16" x14ac:dyDescent="0.2">
      <c r="A157" t="s">
        <v>5142</v>
      </c>
      <c r="B157" t="s">
        <v>797</v>
      </c>
      <c r="C157" t="s">
        <v>37</v>
      </c>
      <c r="D157" t="s">
        <v>5143</v>
      </c>
      <c r="E157" t="s">
        <v>4462</v>
      </c>
      <c r="F157" t="s">
        <v>5103</v>
      </c>
      <c r="G157" t="s">
        <v>5104</v>
      </c>
      <c r="H157" t="s">
        <v>5105</v>
      </c>
      <c r="I157" t="s">
        <v>5106</v>
      </c>
      <c r="J157" t="s">
        <v>5107</v>
      </c>
      <c r="K157" s="21" t="s">
        <v>797</v>
      </c>
    </row>
    <row r="158" spans="1:11" ht="16" x14ac:dyDescent="0.2">
      <c r="A158" t="s">
        <v>5144</v>
      </c>
      <c r="B158" t="s">
        <v>797</v>
      </c>
      <c r="C158" t="s">
        <v>37</v>
      </c>
      <c r="D158" t="s">
        <v>5145</v>
      </c>
      <c r="E158" t="s">
        <v>4462</v>
      </c>
      <c r="F158" t="s">
        <v>5103</v>
      </c>
      <c r="G158" t="s">
        <v>5104</v>
      </c>
      <c r="H158" t="s">
        <v>5105</v>
      </c>
      <c r="I158" t="s">
        <v>5106</v>
      </c>
      <c r="J158" t="s">
        <v>5107</v>
      </c>
      <c r="K158" s="21" t="s">
        <v>797</v>
      </c>
    </row>
    <row r="159" spans="1:11" ht="16" x14ac:dyDescent="0.2">
      <c r="A159" t="s">
        <v>5146</v>
      </c>
      <c r="B159" t="s">
        <v>797</v>
      </c>
      <c r="C159" t="s">
        <v>37</v>
      </c>
      <c r="D159" t="s">
        <v>5147</v>
      </c>
      <c r="E159" t="s">
        <v>4462</v>
      </c>
      <c r="F159" t="s">
        <v>5103</v>
      </c>
      <c r="G159" t="s">
        <v>5104</v>
      </c>
      <c r="H159" t="s">
        <v>5105</v>
      </c>
      <c r="I159" t="s">
        <v>5106</v>
      </c>
      <c r="J159" t="s">
        <v>5107</v>
      </c>
      <c r="K159" s="21" t="s">
        <v>797</v>
      </c>
    </row>
    <row r="160" spans="1:11" ht="16" x14ac:dyDescent="0.2">
      <c r="A160" t="s">
        <v>5148</v>
      </c>
      <c r="B160" t="s">
        <v>797</v>
      </c>
      <c r="C160" t="s">
        <v>37</v>
      </c>
      <c r="D160" t="s">
        <v>5149</v>
      </c>
      <c r="E160" t="s">
        <v>4462</v>
      </c>
      <c r="F160" t="s">
        <v>5103</v>
      </c>
      <c r="G160" t="s">
        <v>5104</v>
      </c>
      <c r="H160" t="s">
        <v>5105</v>
      </c>
      <c r="I160" t="s">
        <v>5106</v>
      </c>
      <c r="J160" t="s">
        <v>5107</v>
      </c>
      <c r="K160" s="21" t="s">
        <v>797</v>
      </c>
    </row>
    <row r="161" spans="1:11" ht="16" x14ac:dyDescent="0.2">
      <c r="A161" t="s">
        <v>5150</v>
      </c>
      <c r="B161" t="s">
        <v>797</v>
      </c>
      <c r="C161" t="s">
        <v>37</v>
      </c>
      <c r="D161" t="s">
        <v>5151</v>
      </c>
      <c r="E161" t="s">
        <v>4462</v>
      </c>
      <c r="F161" t="s">
        <v>5103</v>
      </c>
      <c r="G161" t="s">
        <v>5104</v>
      </c>
      <c r="H161" t="s">
        <v>5105</v>
      </c>
      <c r="I161" t="s">
        <v>5106</v>
      </c>
      <c r="J161" t="s">
        <v>5107</v>
      </c>
      <c r="K161" s="21" t="s">
        <v>797</v>
      </c>
    </row>
    <row r="162" spans="1:11" ht="16" x14ac:dyDescent="0.2">
      <c r="A162" t="s">
        <v>5152</v>
      </c>
      <c r="B162" t="s">
        <v>797</v>
      </c>
      <c r="C162" t="s">
        <v>37</v>
      </c>
      <c r="D162" t="s">
        <v>5153</v>
      </c>
      <c r="E162" t="s">
        <v>4462</v>
      </c>
      <c r="F162" t="s">
        <v>5103</v>
      </c>
      <c r="G162" t="s">
        <v>5104</v>
      </c>
      <c r="H162" t="s">
        <v>5105</v>
      </c>
      <c r="I162" t="s">
        <v>5106</v>
      </c>
      <c r="J162" t="s">
        <v>5107</v>
      </c>
      <c r="K162" s="21" t="s">
        <v>797</v>
      </c>
    </row>
    <row r="163" spans="1:11" ht="16" x14ac:dyDescent="0.2">
      <c r="A163" t="s">
        <v>5154</v>
      </c>
      <c r="B163" t="s">
        <v>797</v>
      </c>
      <c r="C163" t="s">
        <v>37</v>
      </c>
      <c r="D163" t="s">
        <v>5155</v>
      </c>
      <c r="E163" t="s">
        <v>4462</v>
      </c>
      <c r="F163" t="s">
        <v>5103</v>
      </c>
      <c r="G163" t="s">
        <v>5104</v>
      </c>
      <c r="H163" t="s">
        <v>5105</v>
      </c>
      <c r="I163" t="s">
        <v>5106</v>
      </c>
      <c r="J163" t="s">
        <v>5107</v>
      </c>
      <c r="K163" s="21" t="s">
        <v>797</v>
      </c>
    </row>
    <row r="164" spans="1:11" ht="16" x14ac:dyDescent="0.2">
      <c r="A164" t="s">
        <v>5156</v>
      </c>
      <c r="B164" t="s">
        <v>797</v>
      </c>
      <c r="C164" t="s">
        <v>37</v>
      </c>
      <c r="D164" t="s">
        <v>5157</v>
      </c>
      <c r="E164" t="s">
        <v>4462</v>
      </c>
      <c r="F164" t="s">
        <v>5103</v>
      </c>
      <c r="G164" t="s">
        <v>5104</v>
      </c>
      <c r="H164" t="s">
        <v>5105</v>
      </c>
      <c r="I164" t="s">
        <v>5106</v>
      </c>
      <c r="J164" t="s">
        <v>5107</v>
      </c>
      <c r="K164" s="21" t="s">
        <v>797</v>
      </c>
    </row>
    <row r="165" spans="1:11" ht="16" x14ac:dyDescent="0.2">
      <c r="A165" t="s">
        <v>5158</v>
      </c>
      <c r="B165" t="s">
        <v>797</v>
      </c>
      <c r="C165" t="s">
        <v>37</v>
      </c>
      <c r="D165" t="s">
        <v>5159</v>
      </c>
      <c r="E165" t="s">
        <v>4462</v>
      </c>
      <c r="F165" t="s">
        <v>5103</v>
      </c>
      <c r="G165" t="s">
        <v>5104</v>
      </c>
      <c r="H165" t="s">
        <v>5105</v>
      </c>
      <c r="I165" t="s">
        <v>5106</v>
      </c>
      <c r="J165" t="s">
        <v>5107</v>
      </c>
      <c r="K165" s="21" t="s">
        <v>797</v>
      </c>
    </row>
    <row r="166" spans="1:11" ht="16" x14ac:dyDescent="0.2">
      <c r="A166" t="s">
        <v>5160</v>
      </c>
      <c r="B166" t="s">
        <v>797</v>
      </c>
      <c r="C166" t="s">
        <v>37</v>
      </c>
      <c r="D166" t="s">
        <v>5161</v>
      </c>
      <c r="E166" t="s">
        <v>4462</v>
      </c>
      <c r="F166" t="s">
        <v>5103</v>
      </c>
      <c r="G166" t="s">
        <v>5104</v>
      </c>
      <c r="H166" t="s">
        <v>5105</v>
      </c>
      <c r="I166" t="s">
        <v>5106</v>
      </c>
      <c r="J166" t="s">
        <v>5107</v>
      </c>
      <c r="K166" s="21" t="s">
        <v>797</v>
      </c>
    </row>
    <row r="167" spans="1:11" ht="16" x14ac:dyDescent="0.2">
      <c r="A167" t="s">
        <v>5162</v>
      </c>
      <c r="B167" t="s">
        <v>797</v>
      </c>
      <c r="C167" t="s">
        <v>37</v>
      </c>
      <c r="D167" t="s">
        <v>5163</v>
      </c>
      <c r="E167" t="s">
        <v>4462</v>
      </c>
      <c r="F167" t="s">
        <v>5103</v>
      </c>
      <c r="G167" t="s">
        <v>5104</v>
      </c>
      <c r="H167" t="s">
        <v>5105</v>
      </c>
      <c r="I167" t="s">
        <v>5106</v>
      </c>
      <c r="J167" t="s">
        <v>5107</v>
      </c>
      <c r="K167" s="21" t="s">
        <v>797</v>
      </c>
    </row>
    <row r="168" spans="1:11" ht="16" x14ac:dyDescent="0.2">
      <c r="A168" t="s">
        <v>5164</v>
      </c>
      <c r="B168" t="s">
        <v>797</v>
      </c>
      <c r="C168" t="s">
        <v>37</v>
      </c>
      <c r="D168" t="s">
        <v>5165</v>
      </c>
      <c r="E168" t="s">
        <v>4462</v>
      </c>
      <c r="F168" t="s">
        <v>5103</v>
      </c>
      <c r="G168" t="s">
        <v>5104</v>
      </c>
      <c r="H168" t="s">
        <v>5105</v>
      </c>
      <c r="I168" t="s">
        <v>5106</v>
      </c>
      <c r="J168" t="s">
        <v>5107</v>
      </c>
      <c r="K168" s="21" t="s">
        <v>797</v>
      </c>
    </row>
    <row r="169" spans="1:11" ht="16" x14ac:dyDescent="0.2">
      <c r="A169" t="s">
        <v>5166</v>
      </c>
      <c r="B169" t="s">
        <v>797</v>
      </c>
      <c r="C169" t="s">
        <v>37</v>
      </c>
      <c r="D169" t="s">
        <v>5167</v>
      </c>
      <c r="E169" t="s">
        <v>4462</v>
      </c>
      <c r="F169" t="s">
        <v>5103</v>
      </c>
      <c r="G169" t="s">
        <v>5104</v>
      </c>
      <c r="H169" t="s">
        <v>5105</v>
      </c>
      <c r="I169" t="s">
        <v>5106</v>
      </c>
      <c r="J169" t="s">
        <v>5107</v>
      </c>
      <c r="K169" s="21" t="s">
        <v>797</v>
      </c>
    </row>
    <row r="170" spans="1:11" ht="16" x14ac:dyDescent="0.2">
      <c r="A170" t="s">
        <v>5168</v>
      </c>
      <c r="B170" t="s">
        <v>797</v>
      </c>
      <c r="C170" t="s">
        <v>37</v>
      </c>
      <c r="D170" t="s">
        <v>5169</v>
      </c>
      <c r="E170" t="s">
        <v>4462</v>
      </c>
      <c r="F170" t="s">
        <v>5103</v>
      </c>
      <c r="G170" t="s">
        <v>5104</v>
      </c>
      <c r="H170" t="s">
        <v>5105</v>
      </c>
      <c r="I170" t="s">
        <v>5106</v>
      </c>
      <c r="J170" t="s">
        <v>5107</v>
      </c>
      <c r="K170" s="21" t="s">
        <v>797</v>
      </c>
    </row>
    <row r="171" spans="1:11" ht="16" x14ac:dyDescent="0.2">
      <c r="A171" t="s">
        <v>5170</v>
      </c>
      <c r="B171" t="s">
        <v>797</v>
      </c>
      <c r="C171" t="s">
        <v>37</v>
      </c>
      <c r="D171" t="s">
        <v>5171</v>
      </c>
      <c r="E171" t="s">
        <v>4462</v>
      </c>
      <c r="F171" t="s">
        <v>5103</v>
      </c>
      <c r="G171" t="s">
        <v>5104</v>
      </c>
      <c r="H171" t="s">
        <v>5105</v>
      </c>
      <c r="I171" t="s">
        <v>5106</v>
      </c>
      <c r="J171" t="s">
        <v>5107</v>
      </c>
      <c r="K171" s="21" t="s">
        <v>797</v>
      </c>
    </row>
    <row r="172" spans="1:11" ht="16" x14ac:dyDescent="0.2">
      <c r="A172" t="s">
        <v>5172</v>
      </c>
      <c r="B172" t="s">
        <v>797</v>
      </c>
      <c r="C172" t="s">
        <v>37</v>
      </c>
      <c r="D172" t="s">
        <v>5173</v>
      </c>
      <c r="E172" t="s">
        <v>4462</v>
      </c>
      <c r="F172" t="s">
        <v>5103</v>
      </c>
      <c r="G172" t="s">
        <v>5104</v>
      </c>
      <c r="H172" t="s">
        <v>5105</v>
      </c>
      <c r="I172" t="s">
        <v>5106</v>
      </c>
      <c r="J172" t="s">
        <v>5107</v>
      </c>
      <c r="K172" s="21" t="s">
        <v>797</v>
      </c>
    </row>
    <row r="173" spans="1:11" ht="16" x14ac:dyDescent="0.2">
      <c r="A173" t="s">
        <v>5174</v>
      </c>
      <c r="B173" t="s">
        <v>797</v>
      </c>
      <c r="C173" t="s">
        <v>37</v>
      </c>
      <c r="D173" t="s">
        <v>5175</v>
      </c>
      <c r="E173" t="s">
        <v>4462</v>
      </c>
      <c r="F173" t="s">
        <v>5103</v>
      </c>
      <c r="G173" t="s">
        <v>5104</v>
      </c>
      <c r="H173" t="s">
        <v>5105</v>
      </c>
      <c r="I173" t="s">
        <v>5106</v>
      </c>
      <c r="J173" t="s">
        <v>5107</v>
      </c>
      <c r="K173" s="21" t="s">
        <v>797</v>
      </c>
    </row>
    <row r="174" spans="1:11" ht="16" x14ac:dyDescent="0.2">
      <c r="A174" t="s">
        <v>5176</v>
      </c>
      <c r="B174" t="s">
        <v>797</v>
      </c>
      <c r="C174" t="s">
        <v>37</v>
      </c>
      <c r="D174" t="s">
        <v>5177</v>
      </c>
      <c r="E174" t="s">
        <v>4462</v>
      </c>
      <c r="F174" t="s">
        <v>5103</v>
      </c>
      <c r="G174" t="s">
        <v>5104</v>
      </c>
      <c r="H174" t="s">
        <v>5105</v>
      </c>
      <c r="I174" t="s">
        <v>5106</v>
      </c>
      <c r="J174" t="s">
        <v>5107</v>
      </c>
      <c r="K174" s="21" t="s">
        <v>797</v>
      </c>
    </row>
    <row r="175" spans="1:11" ht="16" x14ac:dyDescent="0.2">
      <c r="A175" t="s">
        <v>5178</v>
      </c>
      <c r="B175" t="s">
        <v>797</v>
      </c>
      <c r="C175" t="s">
        <v>37</v>
      </c>
      <c r="D175" t="s">
        <v>5179</v>
      </c>
      <c r="E175" t="s">
        <v>4462</v>
      </c>
      <c r="F175" t="s">
        <v>5103</v>
      </c>
      <c r="G175" t="s">
        <v>5104</v>
      </c>
      <c r="H175" t="s">
        <v>5105</v>
      </c>
      <c r="I175" t="s">
        <v>5106</v>
      </c>
      <c r="J175" t="s">
        <v>5107</v>
      </c>
      <c r="K175" s="21" t="s">
        <v>797</v>
      </c>
    </row>
    <row r="176" spans="1:11" ht="16" x14ac:dyDescent="0.2">
      <c r="A176" t="s">
        <v>5180</v>
      </c>
      <c r="B176" t="s">
        <v>797</v>
      </c>
      <c r="C176" t="s">
        <v>37</v>
      </c>
      <c r="D176" t="s">
        <v>5181</v>
      </c>
      <c r="E176" t="s">
        <v>4462</v>
      </c>
      <c r="F176" t="s">
        <v>5103</v>
      </c>
      <c r="G176" t="s">
        <v>5104</v>
      </c>
      <c r="H176" t="s">
        <v>5105</v>
      </c>
      <c r="I176" t="s">
        <v>5106</v>
      </c>
      <c r="J176" t="s">
        <v>5107</v>
      </c>
      <c r="K176" s="21" t="s">
        <v>797</v>
      </c>
    </row>
    <row r="177" spans="1:11" ht="16" x14ac:dyDescent="0.2">
      <c r="A177" t="s">
        <v>5182</v>
      </c>
      <c r="B177" t="s">
        <v>797</v>
      </c>
      <c r="C177" t="s">
        <v>37</v>
      </c>
      <c r="D177" t="s">
        <v>5183</v>
      </c>
      <c r="E177" t="s">
        <v>4462</v>
      </c>
      <c r="F177" t="s">
        <v>5103</v>
      </c>
      <c r="G177" t="s">
        <v>5104</v>
      </c>
      <c r="H177" t="s">
        <v>5105</v>
      </c>
      <c r="I177" t="s">
        <v>5106</v>
      </c>
      <c r="J177" t="s">
        <v>5107</v>
      </c>
      <c r="K177" s="21" t="s">
        <v>797</v>
      </c>
    </row>
    <row r="178" spans="1:11" ht="16" x14ac:dyDescent="0.2">
      <c r="A178" t="s">
        <v>5184</v>
      </c>
      <c r="B178" t="s">
        <v>797</v>
      </c>
      <c r="C178" t="s">
        <v>37</v>
      </c>
      <c r="D178" t="s">
        <v>5185</v>
      </c>
      <c r="E178" t="s">
        <v>4462</v>
      </c>
      <c r="F178" t="s">
        <v>5103</v>
      </c>
      <c r="G178" t="s">
        <v>5104</v>
      </c>
      <c r="H178" t="s">
        <v>5105</v>
      </c>
      <c r="I178" t="s">
        <v>5106</v>
      </c>
      <c r="J178" t="s">
        <v>5107</v>
      </c>
      <c r="K178" s="21" t="s">
        <v>797</v>
      </c>
    </row>
    <row r="179" spans="1:11" ht="16" x14ac:dyDescent="0.2">
      <c r="A179" t="s">
        <v>5186</v>
      </c>
      <c r="B179" t="s">
        <v>797</v>
      </c>
      <c r="C179" t="s">
        <v>5187</v>
      </c>
      <c r="D179" t="s">
        <v>5188</v>
      </c>
      <c r="E179" t="s">
        <v>4861</v>
      </c>
      <c r="F179" t="s">
        <v>5189</v>
      </c>
      <c r="G179" t="s">
        <v>5190</v>
      </c>
      <c r="H179" t="s">
        <v>5191</v>
      </c>
      <c r="I179" t="s">
        <v>5192</v>
      </c>
      <c r="J179" t="s">
        <v>5193</v>
      </c>
      <c r="K179" s="21" t="s">
        <v>797</v>
      </c>
    </row>
    <row r="180" spans="1:11" ht="16" x14ac:dyDescent="0.2">
      <c r="A180" t="s">
        <v>5194</v>
      </c>
      <c r="B180" t="s">
        <v>797</v>
      </c>
      <c r="C180" t="s">
        <v>37</v>
      </c>
      <c r="D180" t="s">
        <v>37</v>
      </c>
      <c r="E180" t="s">
        <v>4496</v>
      </c>
      <c r="F180" t="s">
        <v>5189</v>
      </c>
      <c r="G180" t="s">
        <v>5195</v>
      </c>
      <c r="H180" t="s">
        <v>5196</v>
      </c>
      <c r="I180" t="s">
        <v>5197</v>
      </c>
      <c r="J180" t="s">
        <v>5198</v>
      </c>
      <c r="K180" s="21" t="s">
        <v>797</v>
      </c>
    </row>
    <row r="181" spans="1:11" ht="16" x14ac:dyDescent="0.2">
      <c r="A181" t="s">
        <v>5199</v>
      </c>
      <c r="B181" t="s">
        <v>797</v>
      </c>
      <c r="C181" t="s">
        <v>5200</v>
      </c>
      <c r="D181" t="s">
        <v>5201</v>
      </c>
      <c r="E181" t="s">
        <v>4496</v>
      </c>
      <c r="F181" t="s">
        <v>5189</v>
      </c>
      <c r="G181" t="s">
        <v>5195</v>
      </c>
      <c r="H181" t="s">
        <v>5196</v>
      </c>
      <c r="I181" t="s">
        <v>5197</v>
      </c>
      <c r="J181" t="s">
        <v>5198</v>
      </c>
      <c r="K181" s="21" t="s">
        <v>797</v>
      </c>
    </row>
    <row r="182" spans="1:11" ht="16" x14ac:dyDescent="0.2">
      <c r="A182" t="s">
        <v>5202</v>
      </c>
      <c r="B182" t="s">
        <v>797</v>
      </c>
      <c r="C182" t="s">
        <v>37</v>
      </c>
      <c r="D182" t="s">
        <v>5203</v>
      </c>
      <c r="E182" t="s">
        <v>4496</v>
      </c>
      <c r="F182" t="s">
        <v>5189</v>
      </c>
      <c r="G182" t="s">
        <v>5195</v>
      </c>
      <c r="H182" t="s">
        <v>5196</v>
      </c>
      <c r="I182" t="s">
        <v>5197</v>
      </c>
      <c r="J182" t="s">
        <v>5198</v>
      </c>
      <c r="K182" s="21" t="s">
        <v>797</v>
      </c>
    </row>
    <row r="183" spans="1:11" ht="16" x14ac:dyDescent="0.2">
      <c r="A183" t="s">
        <v>5204</v>
      </c>
      <c r="B183" t="s">
        <v>797</v>
      </c>
      <c r="C183" t="s">
        <v>5205</v>
      </c>
      <c r="D183" t="s">
        <v>5206</v>
      </c>
      <c r="E183" t="s">
        <v>4496</v>
      </c>
      <c r="F183" t="s">
        <v>5189</v>
      </c>
      <c r="G183" t="s">
        <v>5195</v>
      </c>
      <c r="H183" t="s">
        <v>5196</v>
      </c>
      <c r="I183" t="s">
        <v>5197</v>
      </c>
      <c r="J183" t="s">
        <v>5198</v>
      </c>
      <c r="K183" s="21" t="s">
        <v>797</v>
      </c>
    </row>
    <row r="184" spans="1:11" ht="16" x14ac:dyDescent="0.2">
      <c r="A184" t="s">
        <v>5207</v>
      </c>
      <c r="B184" t="s">
        <v>5208</v>
      </c>
      <c r="C184" t="s">
        <v>37</v>
      </c>
      <c r="D184" t="s">
        <v>37</v>
      </c>
      <c r="E184" t="s">
        <v>4861</v>
      </c>
      <c r="F184" t="s">
        <v>5189</v>
      </c>
      <c r="G184" t="s">
        <v>5209</v>
      </c>
      <c r="H184" t="s">
        <v>5210</v>
      </c>
      <c r="I184" t="s">
        <v>5211</v>
      </c>
      <c r="J184" t="s">
        <v>5212</v>
      </c>
      <c r="K184" s="21" t="s">
        <v>797</v>
      </c>
    </row>
    <row r="185" spans="1:11" ht="16" x14ac:dyDescent="0.2">
      <c r="A185" t="s">
        <v>5213</v>
      </c>
      <c r="B185" t="s">
        <v>797</v>
      </c>
      <c r="C185" t="s">
        <v>5214</v>
      </c>
      <c r="D185" t="s">
        <v>5215</v>
      </c>
      <c r="E185" t="s">
        <v>4861</v>
      </c>
      <c r="F185" t="s">
        <v>5189</v>
      </c>
      <c r="G185" t="s">
        <v>5209</v>
      </c>
      <c r="H185" t="s">
        <v>5210</v>
      </c>
      <c r="I185" t="s">
        <v>5211</v>
      </c>
      <c r="J185" t="s">
        <v>5212</v>
      </c>
      <c r="K185" s="21" t="s">
        <v>797</v>
      </c>
    </row>
    <row r="186" spans="1:11" ht="16" x14ac:dyDescent="0.2">
      <c r="A186" t="s">
        <v>5216</v>
      </c>
      <c r="B186" t="s">
        <v>797</v>
      </c>
      <c r="C186" t="s">
        <v>5217</v>
      </c>
      <c r="D186" t="s">
        <v>5218</v>
      </c>
      <c r="E186" t="s">
        <v>4861</v>
      </c>
      <c r="F186" t="s">
        <v>5189</v>
      </c>
      <c r="G186" t="s">
        <v>5209</v>
      </c>
      <c r="H186" t="s">
        <v>5210</v>
      </c>
      <c r="I186" t="s">
        <v>5211</v>
      </c>
      <c r="J186" t="s">
        <v>5212</v>
      </c>
      <c r="K186" s="21" t="s">
        <v>797</v>
      </c>
    </row>
    <row r="187" spans="1:11" ht="16" x14ac:dyDescent="0.2">
      <c r="A187" t="s">
        <v>5219</v>
      </c>
      <c r="B187" t="s">
        <v>797</v>
      </c>
      <c r="C187" t="s">
        <v>37</v>
      </c>
      <c r="D187" t="s">
        <v>5220</v>
      </c>
      <c r="E187" t="s">
        <v>4861</v>
      </c>
      <c r="F187" t="s">
        <v>5189</v>
      </c>
      <c r="G187" t="s">
        <v>5209</v>
      </c>
      <c r="H187" t="s">
        <v>5210</v>
      </c>
      <c r="I187" t="s">
        <v>5211</v>
      </c>
      <c r="J187" t="s">
        <v>5212</v>
      </c>
      <c r="K187" s="21" t="s">
        <v>797</v>
      </c>
    </row>
    <row r="188" spans="1:11" ht="16" x14ac:dyDescent="0.2">
      <c r="A188" t="s">
        <v>5221</v>
      </c>
      <c r="B188" t="s">
        <v>797</v>
      </c>
      <c r="C188" t="s">
        <v>37</v>
      </c>
      <c r="D188" t="s">
        <v>5222</v>
      </c>
      <c r="E188" t="s">
        <v>4861</v>
      </c>
      <c r="F188" t="s">
        <v>5189</v>
      </c>
      <c r="G188" t="s">
        <v>5209</v>
      </c>
      <c r="H188" t="s">
        <v>5210</v>
      </c>
      <c r="I188" t="s">
        <v>5211</v>
      </c>
      <c r="J188" t="s">
        <v>5212</v>
      </c>
      <c r="K188" s="21" t="s">
        <v>797</v>
      </c>
    </row>
    <row r="189" spans="1:11" ht="16" x14ac:dyDescent="0.2">
      <c r="A189" t="s">
        <v>5223</v>
      </c>
      <c r="B189" t="s">
        <v>797</v>
      </c>
      <c r="C189" t="s">
        <v>37</v>
      </c>
      <c r="D189" t="s">
        <v>5224</v>
      </c>
      <c r="E189" t="s">
        <v>4861</v>
      </c>
      <c r="F189" t="s">
        <v>5189</v>
      </c>
      <c r="G189" t="s">
        <v>5209</v>
      </c>
      <c r="H189" t="s">
        <v>5210</v>
      </c>
      <c r="I189" t="s">
        <v>5211</v>
      </c>
      <c r="J189" t="s">
        <v>5212</v>
      </c>
      <c r="K189" s="21" t="s">
        <v>797</v>
      </c>
    </row>
    <row r="190" spans="1:11" ht="16" x14ac:dyDescent="0.2">
      <c r="A190" t="s">
        <v>5225</v>
      </c>
      <c r="B190" t="s">
        <v>797</v>
      </c>
      <c r="C190" t="s">
        <v>37</v>
      </c>
      <c r="D190" t="s">
        <v>5226</v>
      </c>
      <c r="E190" t="s">
        <v>4861</v>
      </c>
      <c r="F190" t="s">
        <v>5189</v>
      </c>
      <c r="G190" t="s">
        <v>5209</v>
      </c>
      <c r="H190" t="s">
        <v>5210</v>
      </c>
      <c r="I190" t="s">
        <v>5211</v>
      </c>
      <c r="J190" t="s">
        <v>5212</v>
      </c>
      <c r="K190" s="21" t="s">
        <v>797</v>
      </c>
    </row>
    <row r="191" spans="1:11" ht="16" x14ac:dyDescent="0.2">
      <c r="A191" t="s">
        <v>5227</v>
      </c>
      <c r="B191" t="s">
        <v>797</v>
      </c>
      <c r="C191" t="s">
        <v>37</v>
      </c>
      <c r="D191" t="s">
        <v>5228</v>
      </c>
      <c r="E191" t="s">
        <v>4861</v>
      </c>
      <c r="F191" t="s">
        <v>5189</v>
      </c>
      <c r="G191" t="s">
        <v>5209</v>
      </c>
      <c r="H191" t="s">
        <v>5210</v>
      </c>
      <c r="I191" t="s">
        <v>5211</v>
      </c>
      <c r="J191" t="s">
        <v>5212</v>
      </c>
      <c r="K191" s="21" t="s">
        <v>797</v>
      </c>
    </row>
    <row r="192" spans="1:11" ht="16" x14ac:dyDescent="0.2">
      <c r="A192" t="s">
        <v>5229</v>
      </c>
      <c r="B192" t="s">
        <v>797</v>
      </c>
      <c r="C192" t="s">
        <v>37</v>
      </c>
      <c r="D192" t="s">
        <v>5230</v>
      </c>
      <c r="E192" t="s">
        <v>4861</v>
      </c>
      <c r="F192" t="s">
        <v>5189</v>
      </c>
      <c r="G192" t="s">
        <v>5209</v>
      </c>
      <c r="H192" t="s">
        <v>5210</v>
      </c>
      <c r="I192" t="s">
        <v>5211</v>
      </c>
      <c r="J192" t="s">
        <v>5212</v>
      </c>
      <c r="K192" s="21" t="s">
        <v>797</v>
      </c>
    </row>
    <row r="193" spans="1:11" ht="16" x14ac:dyDescent="0.2">
      <c r="A193" t="s">
        <v>5231</v>
      </c>
      <c r="B193" t="s">
        <v>797</v>
      </c>
      <c r="C193" t="s">
        <v>37</v>
      </c>
      <c r="D193" t="s">
        <v>5232</v>
      </c>
      <c r="E193" t="s">
        <v>4861</v>
      </c>
      <c r="F193" t="s">
        <v>5189</v>
      </c>
      <c r="G193" t="s">
        <v>5209</v>
      </c>
      <c r="H193" t="s">
        <v>5210</v>
      </c>
      <c r="I193" t="s">
        <v>5211</v>
      </c>
      <c r="J193" t="s">
        <v>5212</v>
      </c>
      <c r="K193" s="21" t="s">
        <v>797</v>
      </c>
    </row>
    <row r="194" spans="1:11" ht="16" x14ac:dyDescent="0.2">
      <c r="A194" t="s">
        <v>5233</v>
      </c>
      <c r="B194" t="s">
        <v>797</v>
      </c>
      <c r="C194" t="s">
        <v>37</v>
      </c>
      <c r="D194" t="s">
        <v>5234</v>
      </c>
      <c r="E194" t="s">
        <v>4861</v>
      </c>
      <c r="F194" t="s">
        <v>5189</v>
      </c>
      <c r="G194" t="s">
        <v>5209</v>
      </c>
      <c r="H194" t="s">
        <v>5210</v>
      </c>
      <c r="I194" t="s">
        <v>5211</v>
      </c>
      <c r="J194" t="s">
        <v>5212</v>
      </c>
      <c r="K194" s="21" t="s">
        <v>797</v>
      </c>
    </row>
    <row r="195" spans="1:11" ht="16" x14ac:dyDescent="0.2">
      <c r="A195" t="s">
        <v>5235</v>
      </c>
      <c r="B195" t="s">
        <v>797</v>
      </c>
      <c r="C195" t="s">
        <v>37</v>
      </c>
      <c r="D195" t="s">
        <v>5236</v>
      </c>
      <c r="E195" t="s">
        <v>4861</v>
      </c>
      <c r="F195" t="s">
        <v>5189</v>
      </c>
      <c r="G195" t="s">
        <v>5209</v>
      </c>
      <c r="H195" t="s">
        <v>5210</v>
      </c>
      <c r="I195" t="s">
        <v>5211</v>
      </c>
      <c r="J195" t="s">
        <v>5212</v>
      </c>
      <c r="K195" s="21" t="s">
        <v>797</v>
      </c>
    </row>
    <row r="196" spans="1:11" ht="16" x14ac:dyDescent="0.2">
      <c r="A196" t="s">
        <v>5237</v>
      </c>
      <c r="B196" t="s">
        <v>797</v>
      </c>
      <c r="C196" t="s">
        <v>37</v>
      </c>
      <c r="D196" t="s">
        <v>5238</v>
      </c>
      <c r="E196" t="s">
        <v>4861</v>
      </c>
      <c r="F196" t="s">
        <v>5189</v>
      </c>
      <c r="G196" t="s">
        <v>5209</v>
      </c>
      <c r="H196" t="s">
        <v>5210</v>
      </c>
      <c r="I196" t="s">
        <v>5211</v>
      </c>
      <c r="J196" t="s">
        <v>5212</v>
      </c>
      <c r="K196" s="21" t="s">
        <v>797</v>
      </c>
    </row>
    <row r="197" spans="1:11" ht="16" x14ac:dyDescent="0.2">
      <c r="A197" t="s">
        <v>5239</v>
      </c>
      <c r="B197" t="s">
        <v>797</v>
      </c>
      <c r="C197" t="s">
        <v>37</v>
      </c>
      <c r="D197" t="s">
        <v>5240</v>
      </c>
      <c r="E197" t="s">
        <v>4861</v>
      </c>
      <c r="F197" t="s">
        <v>5189</v>
      </c>
      <c r="G197" t="s">
        <v>5209</v>
      </c>
      <c r="H197" t="s">
        <v>5210</v>
      </c>
      <c r="I197" t="s">
        <v>5211</v>
      </c>
      <c r="J197" t="s">
        <v>5212</v>
      </c>
      <c r="K197" s="21" t="s">
        <v>797</v>
      </c>
    </row>
    <row r="198" spans="1:11" ht="16" x14ac:dyDescent="0.2">
      <c r="A198" t="s">
        <v>5241</v>
      </c>
      <c r="B198" t="s">
        <v>797</v>
      </c>
      <c r="C198" t="s">
        <v>37</v>
      </c>
      <c r="D198" t="s">
        <v>5242</v>
      </c>
      <c r="E198" t="s">
        <v>4861</v>
      </c>
      <c r="F198" t="s">
        <v>5189</v>
      </c>
      <c r="G198" t="s">
        <v>5209</v>
      </c>
      <c r="H198" t="s">
        <v>5210</v>
      </c>
      <c r="I198" t="s">
        <v>5211</v>
      </c>
      <c r="J198" t="s">
        <v>5212</v>
      </c>
      <c r="K198" s="21" t="s">
        <v>797</v>
      </c>
    </row>
    <row r="199" spans="1:11" ht="16" x14ac:dyDescent="0.2">
      <c r="A199" t="s">
        <v>5243</v>
      </c>
      <c r="B199" t="s">
        <v>797</v>
      </c>
      <c r="C199" t="s">
        <v>37</v>
      </c>
      <c r="D199" t="s">
        <v>5244</v>
      </c>
      <c r="E199" t="s">
        <v>4861</v>
      </c>
      <c r="F199" t="s">
        <v>5189</v>
      </c>
      <c r="G199" t="s">
        <v>5209</v>
      </c>
      <c r="H199" t="s">
        <v>5210</v>
      </c>
      <c r="I199" t="s">
        <v>5211</v>
      </c>
      <c r="J199" t="s">
        <v>5212</v>
      </c>
      <c r="K199" s="21" t="s">
        <v>797</v>
      </c>
    </row>
    <row r="200" spans="1:11" ht="16" x14ac:dyDescent="0.2">
      <c r="A200" t="s">
        <v>5245</v>
      </c>
      <c r="B200" t="s">
        <v>797</v>
      </c>
      <c r="C200" t="s">
        <v>37</v>
      </c>
      <c r="D200" t="s">
        <v>5246</v>
      </c>
      <c r="E200" t="s">
        <v>4861</v>
      </c>
      <c r="F200" t="s">
        <v>5189</v>
      </c>
      <c r="G200" t="s">
        <v>5209</v>
      </c>
      <c r="H200" t="s">
        <v>5210</v>
      </c>
      <c r="I200" t="s">
        <v>5211</v>
      </c>
      <c r="J200" t="s">
        <v>5212</v>
      </c>
      <c r="K200" s="21" t="s">
        <v>797</v>
      </c>
    </row>
    <row r="201" spans="1:11" ht="16" x14ac:dyDescent="0.2">
      <c r="A201" t="s">
        <v>5247</v>
      </c>
      <c r="B201" t="s">
        <v>797</v>
      </c>
      <c r="C201" t="s">
        <v>37</v>
      </c>
      <c r="D201" t="s">
        <v>5248</v>
      </c>
      <c r="E201" t="s">
        <v>4861</v>
      </c>
      <c r="F201" t="s">
        <v>5189</v>
      </c>
      <c r="G201" t="s">
        <v>5209</v>
      </c>
      <c r="H201" t="s">
        <v>5210</v>
      </c>
      <c r="I201" t="s">
        <v>5211</v>
      </c>
      <c r="J201" t="s">
        <v>5212</v>
      </c>
      <c r="K201" s="21" t="s">
        <v>797</v>
      </c>
    </row>
    <row r="202" spans="1:11" ht="16" x14ac:dyDescent="0.2">
      <c r="A202" t="s">
        <v>5249</v>
      </c>
      <c r="B202" t="s">
        <v>797</v>
      </c>
      <c r="C202" t="s">
        <v>37</v>
      </c>
      <c r="D202" t="s">
        <v>5250</v>
      </c>
      <c r="E202" t="s">
        <v>4861</v>
      </c>
      <c r="F202" t="s">
        <v>5189</v>
      </c>
      <c r="G202" t="s">
        <v>5209</v>
      </c>
      <c r="H202" t="s">
        <v>5210</v>
      </c>
      <c r="I202" t="s">
        <v>5211</v>
      </c>
      <c r="J202" t="s">
        <v>5212</v>
      </c>
      <c r="K202" s="21" t="s">
        <v>797</v>
      </c>
    </row>
    <row r="203" spans="1:11" ht="16" x14ac:dyDescent="0.2">
      <c r="A203" t="s">
        <v>5251</v>
      </c>
      <c r="B203" t="s">
        <v>797</v>
      </c>
      <c r="C203" t="s">
        <v>37</v>
      </c>
      <c r="D203" t="s">
        <v>5252</v>
      </c>
      <c r="E203" t="s">
        <v>4861</v>
      </c>
      <c r="F203" t="s">
        <v>5189</v>
      </c>
      <c r="G203" t="s">
        <v>5209</v>
      </c>
      <c r="H203" t="s">
        <v>5210</v>
      </c>
      <c r="I203" t="s">
        <v>5211</v>
      </c>
      <c r="J203" t="s">
        <v>5212</v>
      </c>
      <c r="K203" s="21" t="s">
        <v>797</v>
      </c>
    </row>
    <row r="204" spans="1:11" ht="16" x14ac:dyDescent="0.2">
      <c r="A204" t="s">
        <v>5253</v>
      </c>
      <c r="B204" t="s">
        <v>797</v>
      </c>
      <c r="C204" t="s">
        <v>37</v>
      </c>
      <c r="D204" t="s">
        <v>5254</v>
      </c>
      <c r="E204" t="s">
        <v>4861</v>
      </c>
      <c r="F204" t="s">
        <v>5189</v>
      </c>
      <c r="G204" t="s">
        <v>5209</v>
      </c>
      <c r="H204" t="s">
        <v>5210</v>
      </c>
      <c r="I204" t="s">
        <v>5211</v>
      </c>
      <c r="J204" t="s">
        <v>5212</v>
      </c>
      <c r="K204" s="21" t="s">
        <v>797</v>
      </c>
    </row>
    <row r="205" spans="1:11" ht="16" x14ac:dyDescent="0.2">
      <c r="A205" t="s">
        <v>5255</v>
      </c>
      <c r="B205" t="s">
        <v>797</v>
      </c>
      <c r="C205" t="s">
        <v>37</v>
      </c>
      <c r="D205" t="s">
        <v>5256</v>
      </c>
      <c r="E205" t="s">
        <v>4861</v>
      </c>
      <c r="F205" t="s">
        <v>5189</v>
      </c>
      <c r="G205" t="s">
        <v>5209</v>
      </c>
      <c r="H205" t="s">
        <v>5210</v>
      </c>
      <c r="I205" t="s">
        <v>5211</v>
      </c>
      <c r="J205" t="s">
        <v>5212</v>
      </c>
      <c r="K205" s="21" t="s">
        <v>797</v>
      </c>
    </row>
    <row r="206" spans="1:11" ht="16" x14ac:dyDescent="0.2">
      <c r="A206" t="s">
        <v>5257</v>
      </c>
      <c r="B206" t="s">
        <v>797</v>
      </c>
      <c r="C206" t="s">
        <v>37</v>
      </c>
      <c r="D206" t="s">
        <v>5258</v>
      </c>
      <c r="E206" t="s">
        <v>4861</v>
      </c>
      <c r="F206" t="s">
        <v>5189</v>
      </c>
      <c r="G206" t="s">
        <v>5209</v>
      </c>
      <c r="H206" t="s">
        <v>5210</v>
      </c>
      <c r="I206" t="s">
        <v>5211</v>
      </c>
      <c r="J206" t="s">
        <v>5212</v>
      </c>
      <c r="K206" s="21" t="s">
        <v>797</v>
      </c>
    </row>
    <row r="207" spans="1:11" ht="16" x14ac:dyDescent="0.2">
      <c r="A207" t="s">
        <v>5259</v>
      </c>
      <c r="B207" t="s">
        <v>797</v>
      </c>
      <c r="C207" t="s">
        <v>37</v>
      </c>
      <c r="D207" t="s">
        <v>5260</v>
      </c>
      <c r="E207" t="s">
        <v>4861</v>
      </c>
      <c r="F207" t="s">
        <v>5189</v>
      </c>
      <c r="G207" t="s">
        <v>5209</v>
      </c>
      <c r="H207" t="s">
        <v>5210</v>
      </c>
      <c r="I207" t="s">
        <v>5211</v>
      </c>
      <c r="J207" t="s">
        <v>5212</v>
      </c>
      <c r="K207" s="21" t="s">
        <v>797</v>
      </c>
    </row>
    <row r="208" spans="1:11" ht="16" x14ac:dyDescent="0.2">
      <c r="A208" t="s">
        <v>5261</v>
      </c>
      <c r="B208" t="s">
        <v>797</v>
      </c>
      <c r="C208" t="s">
        <v>37</v>
      </c>
      <c r="D208" t="s">
        <v>5262</v>
      </c>
      <c r="E208" t="s">
        <v>4861</v>
      </c>
      <c r="F208" t="s">
        <v>5189</v>
      </c>
      <c r="G208" t="s">
        <v>5209</v>
      </c>
      <c r="H208" t="s">
        <v>5210</v>
      </c>
      <c r="I208" t="s">
        <v>5211</v>
      </c>
      <c r="J208" t="s">
        <v>5212</v>
      </c>
      <c r="K208" s="21" t="s">
        <v>797</v>
      </c>
    </row>
    <row r="209" spans="1:11" ht="16" x14ac:dyDescent="0.2">
      <c r="A209" t="s">
        <v>5263</v>
      </c>
      <c r="B209" t="s">
        <v>797</v>
      </c>
      <c r="C209" t="s">
        <v>37</v>
      </c>
      <c r="D209" t="s">
        <v>5264</v>
      </c>
      <c r="E209" t="s">
        <v>4861</v>
      </c>
      <c r="F209" t="s">
        <v>5189</v>
      </c>
      <c r="G209" t="s">
        <v>5209</v>
      </c>
      <c r="H209" t="s">
        <v>5210</v>
      </c>
      <c r="I209" t="s">
        <v>5211</v>
      </c>
      <c r="J209" t="s">
        <v>5212</v>
      </c>
      <c r="K209" s="21" t="s">
        <v>797</v>
      </c>
    </row>
    <row r="210" spans="1:11" ht="16" x14ac:dyDescent="0.2">
      <c r="A210" t="s">
        <v>5265</v>
      </c>
      <c r="B210" t="s">
        <v>5266</v>
      </c>
      <c r="C210" t="s">
        <v>5267</v>
      </c>
      <c r="D210" t="s">
        <v>5268</v>
      </c>
      <c r="E210" t="s">
        <v>4574</v>
      </c>
      <c r="F210" t="s">
        <v>5189</v>
      </c>
      <c r="G210" t="s">
        <v>5269</v>
      </c>
      <c r="H210" t="s">
        <v>5270</v>
      </c>
      <c r="I210" t="s">
        <v>5271</v>
      </c>
      <c r="J210" t="s">
        <v>5272</v>
      </c>
      <c r="K210" s="21" t="s">
        <v>797</v>
      </c>
    </row>
    <row r="211" spans="1:11" ht="16" x14ac:dyDescent="0.2">
      <c r="A211" t="s">
        <v>5273</v>
      </c>
      <c r="B211" t="s">
        <v>797</v>
      </c>
      <c r="C211" t="s">
        <v>5274</v>
      </c>
      <c r="D211" t="s">
        <v>5275</v>
      </c>
      <c r="E211" t="s">
        <v>5276</v>
      </c>
      <c r="F211" t="s">
        <v>5277</v>
      </c>
      <c r="G211" t="s">
        <v>5278</v>
      </c>
      <c r="H211" t="s">
        <v>5279</v>
      </c>
      <c r="I211" t="s">
        <v>5280</v>
      </c>
      <c r="J211" t="s">
        <v>5281</v>
      </c>
      <c r="K211" s="21" t="s">
        <v>797</v>
      </c>
    </row>
    <row r="212" spans="1:11" ht="16" x14ac:dyDescent="0.2">
      <c r="A212" t="s">
        <v>5282</v>
      </c>
      <c r="B212" t="s">
        <v>797</v>
      </c>
      <c r="C212" t="s">
        <v>37</v>
      </c>
      <c r="D212" t="s">
        <v>37</v>
      </c>
      <c r="E212" t="s">
        <v>4496</v>
      </c>
      <c r="F212" t="s">
        <v>5283</v>
      </c>
      <c r="G212" t="s">
        <v>5284</v>
      </c>
      <c r="H212" t="s">
        <v>5285</v>
      </c>
      <c r="I212" t="s">
        <v>5286</v>
      </c>
      <c r="J212" t="s">
        <v>5287</v>
      </c>
      <c r="K212" s="21" t="s">
        <v>797</v>
      </c>
    </row>
    <row r="213" spans="1:11" ht="16" x14ac:dyDescent="0.2">
      <c r="A213" t="s">
        <v>5288</v>
      </c>
      <c r="B213" t="s">
        <v>797</v>
      </c>
      <c r="C213" t="s">
        <v>37</v>
      </c>
      <c r="D213" t="s">
        <v>5289</v>
      </c>
      <c r="E213" t="s">
        <v>4496</v>
      </c>
      <c r="F213" t="s">
        <v>5283</v>
      </c>
      <c r="G213" t="s">
        <v>5284</v>
      </c>
      <c r="H213" t="s">
        <v>5285</v>
      </c>
      <c r="I213" t="s">
        <v>5286</v>
      </c>
      <c r="J213" t="s">
        <v>5287</v>
      </c>
      <c r="K213" s="21" t="s">
        <v>797</v>
      </c>
    </row>
    <row r="214" spans="1:11" ht="16" x14ac:dyDescent="0.2">
      <c r="A214" t="s">
        <v>5290</v>
      </c>
      <c r="B214" t="s">
        <v>797</v>
      </c>
      <c r="C214" t="s">
        <v>5291</v>
      </c>
      <c r="D214" t="s">
        <v>5292</v>
      </c>
      <c r="E214" t="s">
        <v>4496</v>
      </c>
      <c r="F214" t="s">
        <v>5283</v>
      </c>
      <c r="G214" t="s">
        <v>5284</v>
      </c>
      <c r="H214" t="s">
        <v>5285</v>
      </c>
      <c r="I214" t="s">
        <v>5286</v>
      </c>
      <c r="J214" t="s">
        <v>5287</v>
      </c>
      <c r="K214" s="21" t="s">
        <v>797</v>
      </c>
    </row>
    <row r="215" spans="1:11" ht="16" x14ac:dyDescent="0.2">
      <c r="A215" t="s">
        <v>5293</v>
      </c>
      <c r="B215" t="s">
        <v>797</v>
      </c>
      <c r="C215" t="s">
        <v>37</v>
      </c>
      <c r="D215" t="s">
        <v>5294</v>
      </c>
      <c r="E215" t="s">
        <v>4496</v>
      </c>
      <c r="F215" t="s">
        <v>5283</v>
      </c>
      <c r="G215" t="s">
        <v>5284</v>
      </c>
      <c r="H215" t="s">
        <v>5285</v>
      </c>
      <c r="I215" t="s">
        <v>5286</v>
      </c>
      <c r="J215" t="s">
        <v>5287</v>
      </c>
      <c r="K215" s="21" t="s">
        <v>797</v>
      </c>
    </row>
    <row r="216" spans="1:11" ht="16" x14ac:dyDescent="0.2">
      <c r="A216" t="s">
        <v>5295</v>
      </c>
      <c r="B216" t="s">
        <v>797</v>
      </c>
      <c r="C216" t="s">
        <v>5296</v>
      </c>
      <c r="D216" t="s">
        <v>5297</v>
      </c>
      <c r="E216" t="s">
        <v>4481</v>
      </c>
      <c r="F216" t="s">
        <v>5283</v>
      </c>
      <c r="G216" t="s">
        <v>5298</v>
      </c>
      <c r="H216" t="s">
        <v>5299</v>
      </c>
      <c r="I216" t="s">
        <v>5300</v>
      </c>
      <c r="J216" t="s">
        <v>5301</v>
      </c>
      <c r="K216" s="21" t="s">
        <v>797</v>
      </c>
    </row>
    <row r="217" spans="1:11" ht="16" x14ac:dyDescent="0.2">
      <c r="A217" t="s">
        <v>5302</v>
      </c>
      <c r="B217" t="s">
        <v>797</v>
      </c>
      <c r="C217" t="s">
        <v>5303</v>
      </c>
      <c r="D217" t="s">
        <v>5304</v>
      </c>
      <c r="E217" t="s">
        <v>4462</v>
      </c>
      <c r="F217" t="s">
        <v>5283</v>
      </c>
      <c r="G217" t="s">
        <v>5305</v>
      </c>
      <c r="H217" t="s">
        <v>5306</v>
      </c>
      <c r="I217" t="s">
        <v>5307</v>
      </c>
      <c r="J217" t="s">
        <v>5308</v>
      </c>
      <c r="K217" s="21" t="s">
        <v>797</v>
      </c>
    </row>
    <row r="218" spans="1:11" ht="16" x14ac:dyDescent="0.2">
      <c r="A218" t="s">
        <v>5309</v>
      </c>
      <c r="B218" t="s">
        <v>797</v>
      </c>
      <c r="C218" t="s">
        <v>5310</v>
      </c>
      <c r="D218" t="s">
        <v>5311</v>
      </c>
      <c r="E218" t="s">
        <v>4462</v>
      </c>
      <c r="F218" t="s">
        <v>5283</v>
      </c>
      <c r="G218" t="s">
        <v>5312</v>
      </c>
      <c r="H218" t="s">
        <v>5313</v>
      </c>
      <c r="I218" t="s">
        <v>5314</v>
      </c>
      <c r="J218" t="s">
        <v>5315</v>
      </c>
      <c r="K218" s="21" t="s">
        <v>797</v>
      </c>
    </row>
    <row r="219" spans="1:11" ht="16" x14ac:dyDescent="0.2">
      <c r="A219" t="s">
        <v>5316</v>
      </c>
      <c r="B219" t="s">
        <v>797</v>
      </c>
      <c r="C219" t="s">
        <v>5317</v>
      </c>
      <c r="D219" t="s">
        <v>5318</v>
      </c>
      <c r="E219" t="s">
        <v>4582</v>
      </c>
      <c r="F219" t="s">
        <v>5283</v>
      </c>
      <c r="G219" t="s">
        <v>5319</v>
      </c>
      <c r="H219" t="s">
        <v>5320</v>
      </c>
      <c r="I219" t="s">
        <v>5321</v>
      </c>
      <c r="J219" t="s">
        <v>5322</v>
      </c>
      <c r="K219" s="21" t="s">
        <v>797</v>
      </c>
    </row>
    <row r="220" spans="1:11" ht="16" x14ac:dyDescent="0.2">
      <c r="A220" t="s">
        <v>5323</v>
      </c>
      <c r="B220" t="s">
        <v>5324</v>
      </c>
      <c r="C220" t="s">
        <v>37</v>
      </c>
      <c r="D220" t="s">
        <v>37</v>
      </c>
      <c r="E220" t="s">
        <v>4462</v>
      </c>
      <c r="F220" t="s">
        <v>5325</v>
      </c>
      <c r="G220" t="s">
        <v>5326</v>
      </c>
      <c r="H220" t="s">
        <v>5327</v>
      </c>
      <c r="I220" t="s">
        <v>5328</v>
      </c>
      <c r="J220" t="s">
        <v>5329</v>
      </c>
      <c r="K220" s="21" t="s">
        <v>797</v>
      </c>
    </row>
    <row r="221" spans="1:11" ht="16" x14ac:dyDescent="0.2">
      <c r="A221" t="s">
        <v>5330</v>
      </c>
      <c r="B221" t="s">
        <v>797</v>
      </c>
      <c r="C221" t="s">
        <v>37</v>
      </c>
      <c r="D221" t="s">
        <v>37</v>
      </c>
      <c r="E221" t="s">
        <v>4462</v>
      </c>
      <c r="F221" t="s">
        <v>5325</v>
      </c>
      <c r="G221" t="s">
        <v>5326</v>
      </c>
      <c r="H221" t="s">
        <v>5327</v>
      </c>
      <c r="I221" t="s">
        <v>5328</v>
      </c>
      <c r="J221" t="s">
        <v>5329</v>
      </c>
      <c r="K221" s="21" t="s">
        <v>797</v>
      </c>
    </row>
    <row r="222" spans="1:11" ht="16" x14ac:dyDescent="0.2">
      <c r="A222" t="s">
        <v>5331</v>
      </c>
      <c r="B222" t="s">
        <v>797</v>
      </c>
      <c r="C222" t="s">
        <v>37</v>
      </c>
      <c r="D222" t="s">
        <v>5332</v>
      </c>
      <c r="E222" t="s">
        <v>4462</v>
      </c>
      <c r="F222" t="s">
        <v>5325</v>
      </c>
      <c r="G222" t="s">
        <v>5326</v>
      </c>
      <c r="H222" t="s">
        <v>5327</v>
      </c>
      <c r="I222" t="s">
        <v>5328</v>
      </c>
      <c r="J222" t="s">
        <v>5329</v>
      </c>
      <c r="K222" s="21" t="s">
        <v>797</v>
      </c>
    </row>
    <row r="223" spans="1:11" ht="16" x14ac:dyDescent="0.2">
      <c r="A223" t="s">
        <v>5333</v>
      </c>
      <c r="B223" t="s">
        <v>797</v>
      </c>
      <c r="C223" t="s">
        <v>37</v>
      </c>
      <c r="D223" t="s">
        <v>5334</v>
      </c>
      <c r="E223" t="s">
        <v>4462</v>
      </c>
      <c r="F223" t="s">
        <v>5325</v>
      </c>
      <c r="G223" t="s">
        <v>5326</v>
      </c>
      <c r="H223" t="s">
        <v>5327</v>
      </c>
      <c r="I223" t="s">
        <v>5328</v>
      </c>
      <c r="J223" t="s">
        <v>5329</v>
      </c>
      <c r="K223" s="21" t="s">
        <v>797</v>
      </c>
    </row>
    <row r="224" spans="1:11" ht="16" x14ac:dyDescent="0.2">
      <c r="A224" t="s">
        <v>5335</v>
      </c>
      <c r="B224" t="s">
        <v>797</v>
      </c>
      <c r="C224" t="s">
        <v>37</v>
      </c>
      <c r="D224" t="s">
        <v>5336</v>
      </c>
      <c r="E224" t="s">
        <v>4462</v>
      </c>
      <c r="F224" t="s">
        <v>5325</v>
      </c>
      <c r="G224" t="s">
        <v>5326</v>
      </c>
      <c r="H224" t="s">
        <v>5327</v>
      </c>
      <c r="I224" t="s">
        <v>5328</v>
      </c>
      <c r="J224" t="s">
        <v>5329</v>
      </c>
      <c r="K224" s="21" t="s">
        <v>797</v>
      </c>
    </row>
    <row r="225" spans="1:11" ht="16" x14ac:dyDescent="0.2">
      <c r="A225" t="s">
        <v>5337</v>
      </c>
      <c r="B225" t="s">
        <v>797</v>
      </c>
      <c r="C225" t="s">
        <v>37</v>
      </c>
      <c r="D225" t="s">
        <v>5338</v>
      </c>
      <c r="E225" t="s">
        <v>4462</v>
      </c>
      <c r="F225" t="s">
        <v>5325</v>
      </c>
      <c r="G225" t="s">
        <v>5326</v>
      </c>
      <c r="H225" t="s">
        <v>5327</v>
      </c>
      <c r="I225" t="s">
        <v>5328</v>
      </c>
      <c r="J225" t="s">
        <v>5329</v>
      </c>
      <c r="K225" s="21" t="s">
        <v>797</v>
      </c>
    </row>
    <row r="226" spans="1:11" ht="16" x14ac:dyDescent="0.2">
      <c r="A226" t="s">
        <v>5339</v>
      </c>
      <c r="B226" t="s">
        <v>797</v>
      </c>
      <c r="C226" t="s">
        <v>37</v>
      </c>
      <c r="D226" t="s">
        <v>5340</v>
      </c>
      <c r="E226" t="s">
        <v>4462</v>
      </c>
      <c r="F226" t="s">
        <v>5325</v>
      </c>
      <c r="G226" t="s">
        <v>5326</v>
      </c>
      <c r="H226" t="s">
        <v>5327</v>
      </c>
      <c r="I226" t="s">
        <v>5328</v>
      </c>
      <c r="J226" t="s">
        <v>5329</v>
      </c>
      <c r="K226" s="21" t="s">
        <v>797</v>
      </c>
    </row>
    <row r="227" spans="1:11" ht="16" x14ac:dyDescent="0.2">
      <c r="A227" t="s">
        <v>5341</v>
      </c>
      <c r="B227" t="s">
        <v>797</v>
      </c>
      <c r="C227" t="s">
        <v>37</v>
      </c>
      <c r="D227" t="s">
        <v>5342</v>
      </c>
      <c r="E227" t="s">
        <v>4462</v>
      </c>
      <c r="F227" t="s">
        <v>5325</v>
      </c>
      <c r="G227" t="s">
        <v>5326</v>
      </c>
      <c r="H227" t="s">
        <v>5327</v>
      </c>
      <c r="I227" t="s">
        <v>5328</v>
      </c>
      <c r="J227" t="s">
        <v>5329</v>
      </c>
      <c r="K227" s="21" t="s">
        <v>797</v>
      </c>
    </row>
    <row r="228" spans="1:11" ht="16" x14ac:dyDescent="0.2">
      <c r="A228" t="s">
        <v>5343</v>
      </c>
      <c r="B228" t="s">
        <v>797</v>
      </c>
      <c r="C228" t="s">
        <v>37</v>
      </c>
      <c r="D228" t="s">
        <v>5344</v>
      </c>
      <c r="E228" t="s">
        <v>4462</v>
      </c>
      <c r="F228" t="s">
        <v>5325</v>
      </c>
      <c r="G228" t="s">
        <v>5326</v>
      </c>
      <c r="H228" t="s">
        <v>5327</v>
      </c>
      <c r="I228" t="s">
        <v>5328</v>
      </c>
      <c r="J228" t="s">
        <v>5329</v>
      </c>
      <c r="K228" s="21" t="s">
        <v>797</v>
      </c>
    </row>
    <row r="229" spans="1:11" ht="16" x14ac:dyDescent="0.2">
      <c r="A229" t="s">
        <v>5345</v>
      </c>
      <c r="B229" t="s">
        <v>797</v>
      </c>
      <c r="C229" t="s">
        <v>37</v>
      </c>
      <c r="D229" t="s">
        <v>5346</v>
      </c>
      <c r="E229" t="s">
        <v>4462</v>
      </c>
      <c r="F229" t="s">
        <v>5325</v>
      </c>
      <c r="G229" t="s">
        <v>5326</v>
      </c>
      <c r="H229" t="s">
        <v>5327</v>
      </c>
      <c r="I229" t="s">
        <v>5328</v>
      </c>
      <c r="J229" t="s">
        <v>5329</v>
      </c>
      <c r="K229" s="21" t="s">
        <v>797</v>
      </c>
    </row>
    <row r="230" spans="1:11" ht="16" x14ac:dyDescent="0.2">
      <c r="A230" t="s">
        <v>5347</v>
      </c>
      <c r="B230" t="s">
        <v>797</v>
      </c>
      <c r="C230" t="s">
        <v>37</v>
      </c>
      <c r="D230" t="s">
        <v>5348</v>
      </c>
      <c r="E230" t="s">
        <v>4462</v>
      </c>
      <c r="F230" t="s">
        <v>5325</v>
      </c>
      <c r="G230" t="s">
        <v>5326</v>
      </c>
      <c r="H230" t="s">
        <v>5327</v>
      </c>
      <c r="I230" t="s">
        <v>5328</v>
      </c>
      <c r="J230" t="s">
        <v>5329</v>
      </c>
      <c r="K230" s="21" t="s">
        <v>797</v>
      </c>
    </row>
    <row r="231" spans="1:11" ht="16" x14ac:dyDescent="0.2">
      <c r="A231" t="s">
        <v>5349</v>
      </c>
      <c r="B231" t="s">
        <v>797</v>
      </c>
      <c r="C231" t="s">
        <v>37</v>
      </c>
      <c r="D231" t="s">
        <v>5350</v>
      </c>
      <c r="E231" t="s">
        <v>4462</v>
      </c>
      <c r="F231" t="s">
        <v>5325</v>
      </c>
      <c r="G231" t="s">
        <v>5326</v>
      </c>
      <c r="H231" t="s">
        <v>5327</v>
      </c>
      <c r="I231" t="s">
        <v>5328</v>
      </c>
      <c r="J231" t="s">
        <v>5329</v>
      </c>
      <c r="K231" s="21" t="s">
        <v>797</v>
      </c>
    </row>
    <row r="232" spans="1:11" ht="16" x14ac:dyDescent="0.2">
      <c r="A232" t="s">
        <v>5351</v>
      </c>
      <c r="B232" t="s">
        <v>797</v>
      </c>
      <c r="C232" t="s">
        <v>37</v>
      </c>
      <c r="D232" t="s">
        <v>5352</v>
      </c>
      <c r="E232" t="s">
        <v>4462</v>
      </c>
      <c r="F232" t="s">
        <v>5325</v>
      </c>
      <c r="G232" t="s">
        <v>5326</v>
      </c>
      <c r="H232" t="s">
        <v>5327</v>
      </c>
      <c r="I232" t="s">
        <v>5328</v>
      </c>
      <c r="J232" t="s">
        <v>5329</v>
      </c>
      <c r="K232" s="21" t="s">
        <v>797</v>
      </c>
    </row>
    <row r="233" spans="1:11" ht="16" x14ac:dyDescent="0.2">
      <c r="A233" t="s">
        <v>5353</v>
      </c>
      <c r="B233" t="s">
        <v>797</v>
      </c>
      <c r="C233" t="s">
        <v>37</v>
      </c>
      <c r="D233" t="s">
        <v>37</v>
      </c>
      <c r="E233" t="s">
        <v>4462</v>
      </c>
      <c r="F233" t="s">
        <v>5325</v>
      </c>
      <c r="G233" t="s">
        <v>5326</v>
      </c>
      <c r="H233" t="s">
        <v>5327</v>
      </c>
      <c r="I233" t="s">
        <v>5328</v>
      </c>
      <c r="J233" t="s">
        <v>5329</v>
      </c>
      <c r="K233" s="21" t="s">
        <v>797</v>
      </c>
    </row>
    <row r="234" spans="1:11" ht="16" x14ac:dyDescent="0.2">
      <c r="A234" t="s">
        <v>5354</v>
      </c>
      <c r="B234" t="s">
        <v>797</v>
      </c>
      <c r="C234" t="s">
        <v>37</v>
      </c>
      <c r="D234" t="s">
        <v>37</v>
      </c>
      <c r="E234" t="s">
        <v>4462</v>
      </c>
      <c r="F234" t="s">
        <v>5325</v>
      </c>
      <c r="G234" t="s">
        <v>5326</v>
      </c>
      <c r="H234" t="s">
        <v>5327</v>
      </c>
      <c r="I234" t="s">
        <v>5328</v>
      </c>
      <c r="J234" t="s">
        <v>5329</v>
      </c>
      <c r="K234" s="21" t="s">
        <v>797</v>
      </c>
    </row>
    <row r="235" spans="1:11" ht="16" x14ac:dyDescent="0.2">
      <c r="A235" t="s">
        <v>5355</v>
      </c>
      <c r="B235" t="s">
        <v>797</v>
      </c>
      <c r="C235" t="s">
        <v>5356</v>
      </c>
      <c r="D235" t="s">
        <v>37</v>
      </c>
      <c r="E235" t="s">
        <v>4462</v>
      </c>
      <c r="F235" t="s">
        <v>5325</v>
      </c>
      <c r="G235" t="s">
        <v>5326</v>
      </c>
      <c r="H235" t="s">
        <v>5327</v>
      </c>
      <c r="I235" t="s">
        <v>5328</v>
      </c>
      <c r="J235" t="s">
        <v>5329</v>
      </c>
      <c r="K235" s="21" t="s">
        <v>797</v>
      </c>
    </row>
    <row r="236" spans="1:11" ht="16" x14ac:dyDescent="0.2">
      <c r="A236" t="s">
        <v>5331</v>
      </c>
      <c r="B236" t="s">
        <v>797</v>
      </c>
      <c r="C236" t="s">
        <v>37</v>
      </c>
      <c r="D236" t="s">
        <v>5357</v>
      </c>
      <c r="E236" t="s">
        <v>4462</v>
      </c>
      <c r="F236" t="s">
        <v>5325</v>
      </c>
      <c r="G236" t="s">
        <v>5326</v>
      </c>
      <c r="H236" t="s">
        <v>5327</v>
      </c>
      <c r="I236" t="s">
        <v>5328</v>
      </c>
      <c r="J236" t="s">
        <v>5329</v>
      </c>
      <c r="K236" s="21" t="s">
        <v>797</v>
      </c>
    </row>
    <row r="237" spans="1:11" ht="16" x14ac:dyDescent="0.2">
      <c r="A237" t="s">
        <v>5358</v>
      </c>
      <c r="B237" t="s">
        <v>5359</v>
      </c>
      <c r="C237" t="s">
        <v>37</v>
      </c>
      <c r="D237" t="s">
        <v>37</v>
      </c>
      <c r="E237" t="s">
        <v>4481</v>
      </c>
      <c r="F237" t="s">
        <v>5325</v>
      </c>
      <c r="G237" t="s">
        <v>5360</v>
      </c>
      <c r="H237" t="s">
        <v>5361</v>
      </c>
      <c r="I237" t="s">
        <v>5362</v>
      </c>
      <c r="J237" t="s">
        <v>5363</v>
      </c>
      <c r="K237" s="21" t="s">
        <v>797</v>
      </c>
    </row>
    <row r="238" spans="1:11" ht="16" x14ac:dyDescent="0.2">
      <c r="A238" t="s">
        <v>5364</v>
      </c>
      <c r="B238" t="s">
        <v>797</v>
      </c>
      <c r="C238" t="s">
        <v>5365</v>
      </c>
      <c r="D238" t="s">
        <v>5366</v>
      </c>
      <c r="E238" t="s">
        <v>4481</v>
      </c>
      <c r="F238" t="s">
        <v>5325</v>
      </c>
      <c r="G238" t="s">
        <v>5360</v>
      </c>
      <c r="H238" t="s">
        <v>5361</v>
      </c>
      <c r="I238" t="s">
        <v>5362</v>
      </c>
      <c r="J238" t="s">
        <v>5363</v>
      </c>
      <c r="K238" s="21" t="s">
        <v>797</v>
      </c>
    </row>
    <row r="239" spans="1:11" ht="16" x14ac:dyDescent="0.2">
      <c r="A239" t="s">
        <v>5367</v>
      </c>
      <c r="B239" t="s">
        <v>797</v>
      </c>
      <c r="C239" t="s">
        <v>5368</v>
      </c>
      <c r="D239" t="s">
        <v>5369</v>
      </c>
      <c r="E239" t="s">
        <v>4481</v>
      </c>
      <c r="F239" t="s">
        <v>5325</v>
      </c>
      <c r="G239" t="s">
        <v>5360</v>
      </c>
      <c r="H239" t="s">
        <v>5361</v>
      </c>
      <c r="I239" t="s">
        <v>5362</v>
      </c>
      <c r="J239" t="s">
        <v>5363</v>
      </c>
      <c r="K239" s="21" t="s">
        <v>797</v>
      </c>
    </row>
    <row r="240" spans="1:11" ht="16" x14ac:dyDescent="0.2">
      <c r="A240" t="s">
        <v>5370</v>
      </c>
      <c r="B240" t="s">
        <v>797</v>
      </c>
      <c r="C240" t="s">
        <v>37</v>
      </c>
      <c r="D240" t="s">
        <v>37</v>
      </c>
      <c r="E240" t="s">
        <v>4481</v>
      </c>
      <c r="F240" t="s">
        <v>5371</v>
      </c>
      <c r="G240" t="s">
        <v>5372</v>
      </c>
      <c r="H240" t="s">
        <v>5373</v>
      </c>
      <c r="I240" t="s">
        <v>5374</v>
      </c>
      <c r="J240" t="s">
        <v>5375</v>
      </c>
      <c r="K240" s="21" t="s">
        <v>797</v>
      </c>
    </row>
    <row r="241" spans="1:11" ht="16" x14ac:dyDescent="0.2">
      <c r="A241" t="s">
        <v>5376</v>
      </c>
      <c r="B241" t="s">
        <v>797</v>
      </c>
      <c r="C241" t="s">
        <v>5377</v>
      </c>
      <c r="D241" t="s">
        <v>5378</v>
      </c>
      <c r="E241" t="s">
        <v>5379</v>
      </c>
      <c r="F241" t="s">
        <v>5371</v>
      </c>
      <c r="G241" t="s">
        <v>5380</v>
      </c>
      <c r="H241" t="s">
        <v>5381</v>
      </c>
      <c r="I241" t="s">
        <v>5382</v>
      </c>
      <c r="J241" t="s">
        <v>5383</v>
      </c>
      <c r="K241" s="21" t="s">
        <v>797</v>
      </c>
    </row>
    <row r="242" spans="1:11" ht="16" x14ac:dyDescent="0.2">
      <c r="A242" t="s">
        <v>5384</v>
      </c>
      <c r="B242" t="s">
        <v>797</v>
      </c>
      <c r="C242" t="s">
        <v>5385</v>
      </c>
      <c r="D242" t="s">
        <v>5386</v>
      </c>
      <c r="E242" t="s">
        <v>5379</v>
      </c>
      <c r="F242" t="s">
        <v>5371</v>
      </c>
      <c r="G242" t="s">
        <v>5380</v>
      </c>
      <c r="H242" t="s">
        <v>5381</v>
      </c>
      <c r="I242" t="s">
        <v>5382</v>
      </c>
      <c r="J242" t="s">
        <v>5383</v>
      </c>
      <c r="K242" s="21" t="s">
        <v>797</v>
      </c>
    </row>
    <row r="243" spans="1:11" ht="16" x14ac:dyDescent="0.2">
      <c r="A243" t="s">
        <v>5387</v>
      </c>
      <c r="B243" t="s">
        <v>797</v>
      </c>
      <c r="C243" t="s">
        <v>5388</v>
      </c>
      <c r="D243" t="s">
        <v>5389</v>
      </c>
      <c r="E243" t="s">
        <v>5379</v>
      </c>
      <c r="F243" t="s">
        <v>5371</v>
      </c>
      <c r="G243" t="s">
        <v>5380</v>
      </c>
      <c r="H243" t="s">
        <v>5381</v>
      </c>
      <c r="I243" t="s">
        <v>5382</v>
      </c>
      <c r="J243" t="s">
        <v>5383</v>
      </c>
      <c r="K243" s="21" t="s">
        <v>797</v>
      </c>
    </row>
    <row r="244" spans="1:11" ht="16" x14ac:dyDescent="0.2">
      <c r="A244" t="s">
        <v>5390</v>
      </c>
      <c r="B244" t="s">
        <v>797</v>
      </c>
      <c r="C244" t="s">
        <v>5391</v>
      </c>
      <c r="D244" t="s">
        <v>5392</v>
      </c>
      <c r="E244" t="s">
        <v>5379</v>
      </c>
      <c r="F244" t="s">
        <v>5371</v>
      </c>
      <c r="G244" t="s">
        <v>5393</v>
      </c>
      <c r="H244" t="s">
        <v>5394</v>
      </c>
      <c r="I244" t="s">
        <v>5395</v>
      </c>
      <c r="J244" t="s">
        <v>5396</v>
      </c>
      <c r="K244" s="21" t="s">
        <v>797</v>
      </c>
    </row>
    <row r="245" spans="1:11" ht="16" x14ac:dyDescent="0.2">
      <c r="A245" t="s">
        <v>5397</v>
      </c>
      <c r="B245" t="s">
        <v>797</v>
      </c>
      <c r="C245" t="s">
        <v>5398</v>
      </c>
      <c r="D245" t="s">
        <v>5399</v>
      </c>
      <c r="E245" t="s">
        <v>4481</v>
      </c>
      <c r="F245" t="s">
        <v>5371</v>
      </c>
      <c r="G245" t="s">
        <v>5400</v>
      </c>
      <c r="H245" t="s">
        <v>5401</v>
      </c>
      <c r="I245" t="s">
        <v>5402</v>
      </c>
      <c r="J245" t="s">
        <v>5403</v>
      </c>
      <c r="K245" s="21" t="s">
        <v>797</v>
      </c>
    </row>
    <row r="246" spans="1:11" ht="16" x14ac:dyDescent="0.2">
      <c r="A246" t="s">
        <v>5404</v>
      </c>
      <c r="B246" t="s">
        <v>797</v>
      </c>
      <c r="C246" t="s">
        <v>5405</v>
      </c>
      <c r="D246" t="s">
        <v>5406</v>
      </c>
      <c r="E246" t="s">
        <v>4688</v>
      </c>
      <c r="F246" t="s">
        <v>5371</v>
      </c>
      <c r="G246" t="s">
        <v>5407</v>
      </c>
      <c r="H246" t="s">
        <v>5408</v>
      </c>
      <c r="I246" t="s">
        <v>5409</v>
      </c>
      <c r="J246" t="s">
        <v>5410</v>
      </c>
      <c r="K246" s="21" t="s">
        <v>797</v>
      </c>
    </row>
    <row r="247" spans="1:11" ht="16" x14ac:dyDescent="0.2">
      <c r="A247" t="s">
        <v>5411</v>
      </c>
      <c r="B247" t="s">
        <v>797</v>
      </c>
      <c r="C247" t="s">
        <v>5412</v>
      </c>
      <c r="D247" t="s">
        <v>5413</v>
      </c>
      <c r="E247" t="s">
        <v>4688</v>
      </c>
      <c r="F247" t="s">
        <v>5371</v>
      </c>
      <c r="G247" t="s">
        <v>5414</v>
      </c>
      <c r="H247" t="s">
        <v>5415</v>
      </c>
      <c r="I247" t="s">
        <v>5416</v>
      </c>
      <c r="J247" t="s">
        <v>5417</v>
      </c>
      <c r="K247" s="21" t="s">
        <v>797</v>
      </c>
    </row>
    <row r="248" spans="1:11" ht="16" x14ac:dyDescent="0.2">
      <c r="A248" t="s">
        <v>5418</v>
      </c>
      <c r="B248" t="s">
        <v>797</v>
      </c>
      <c r="C248" t="s">
        <v>5419</v>
      </c>
      <c r="D248" t="s">
        <v>5420</v>
      </c>
      <c r="E248" t="s">
        <v>4481</v>
      </c>
      <c r="F248" t="s">
        <v>5421</v>
      </c>
      <c r="G248" t="s">
        <v>5422</v>
      </c>
      <c r="H248" t="s">
        <v>5423</v>
      </c>
      <c r="I248" t="s">
        <v>5424</v>
      </c>
      <c r="J248" t="s">
        <v>5425</v>
      </c>
      <c r="K248" s="21" t="s">
        <v>797</v>
      </c>
    </row>
    <row r="249" spans="1:11" ht="16" x14ac:dyDescent="0.2">
      <c r="A249" t="s">
        <v>5426</v>
      </c>
      <c r="B249" t="s">
        <v>797</v>
      </c>
      <c r="C249" t="s">
        <v>37</v>
      </c>
      <c r="D249" t="s">
        <v>37</v>
      </c>
      <c r="E249" t="s">
        <v>4481</v>
      </c>
      <c r="F249" t="s">
        <v>5421</v>
      </c>
      <c r="G249" t="s">
        <v>5427</v>
      </c>
      <c r="H249" t="s">
        <v>5428</v>
      </c>
      <c r="I249" t="s">
        <v>5429</v>
      </c>
      <c r="J249" t="s">
        <v>5430</v>
      </c>
      <c r="K249" s="21" t="s">
        <v>797</v>
      </c>
    </row>
    <row r="250" spans="1:11" ht="16" x14ac:dyDescent="0.2">
      <c r="A250" t="s">
        <v>5431</v>
      </c>
      <c r="B250" t="s">
        <v>797</v>
      </c>
      <c r="C250" t="s">
        <v>37</v>
      </c>
      <c r="D250" t="s">
        <v>5432</v>
      </c>
      <c r="E250" t="s">
        <v>4481</v>
      </c>
      <c r="F250" t="s">
        <v>5421</v>
      </c>
      <c r="G250" t="s">
        <v>5427</v>
      </c>
      <c r="H250" t="s">
        <v>5428</v>
      </c>
      <c r="I250" t="s">
        <v>5429</v>
      </c>
      <c r="J250" t="s">
        <v>5430</v>
      </c>
      <c r="K250" s="21" t="s">
        <v>797</v>
      </c>
    </row>
    <row r="251" spans="1:11" ht="16" x14ac:dyDescent="0.2">
      <c r="A251" t="s">
        <v>5433</v>
      </c>
      <c r="B251" t="s">
        <v>797</v>
      </c>
      <c r="C251" t="s">
        <v>37</v>
      </c>
      <c r="D251" t="s">
        <v>5434</v>
      </c>
      <c r="E251" t="s">
        <v>4481</v>
      </c>
      <c r="F251" t="s">
        <v>5421</v>
      </c>
      <c r="G251" t="s">
        <v>5427</v>
      </c>
      <c r="H251" t="s">
        <v>5428</v>
      </c>
      <c r="I251" t="s">
        <v>5429</v>
      </c>
      <c r="J251" t="s">
        <v>5430</v>
      </c>
      <c r="K251" s="21" t="s">
        <v>797</v>
      </c>
    </row>
    <row r="252" spans="1:11" ht="16" x14ac:dyDescent="0.2">
      <c r="A252" t="s">
        <v>5435</v>
      </c>
      <c r="B252" t="s">
        <v>797</v>
      </c>
      <c r="C252" t="s">
        <v>37</v>
      </c>
      <c r="D252" t="s">
        <v>5436</v>
      </c>
      <c r="E252" t="s">
        <v>4481</v>
      </c>
      <c r="F252" t="s">
        <v>5421</v>
      </c>
      <c r="G252" t="s">
        <v>5427</v>
      </c>
      <c r="H252" t="s">
        <v>5428</v>
      </c>
      <c r="I252" t="s">
        <v>5429</v>
      </c>
      <c r="J252" t="s">
        <v>5430</v>
      </c>
      <c r="K252" s="21" t="s">
        <v>797</v>
      </c>
    </row>
    <row r="253" spans="1:11" ht="16" x14ac:dyDescent="0.2">
      <c r="A253" t="s">
        <v>5437</v>
      </c>
      <c r="B253" t="s">
        <v>797</v>
      </c>
      <c r="C253" t="s">
        <v>5438</v>
      </c>
      <c r="D253" t="s">
        <v>5439</v>
      </c>
      <c r="E253" t="s">
        <v>4481</v>
      </c>
      <c r="F253" t="s">
        <v>5421</v>
      </c>
      <c r="G253" t="s">
        <v>5427</v>
      </c>
      <c r="H253" t="s">
        <v>5428</v>
      </c>
      <c r="I253" t="s">
        <v>5429</v>
      </c>
      <c r="J253" t="s">
        <v>5430</v>
      </c>
      <c r="K253" s="21" t="s">
        <v>797</v>
      </c>
    </row>
    <row r="254" spans="1:11" ht="16" x14ac:dyDescent="0.2">
      <c r="A254" t="s">
        <v>5440</v>
      </c>
      <c r="B254" t="s">
        <v>797</v>
      </c>
      <c r="C254" t="s">
        <v>37</v>
      </c>
      <c r="D254" t="s">
        <v>5441</v>
      </c>
      <c r="E254" t="s">
        <v>4481</v>
      </c>
      <c r="F254" t="s">
        <v>5421</v>
      </c>
      <c r="G254" t="s">
        <v>5427</v>
      </c>
      <c r="H254" t="s">
        <v>5428</v>
      </c>
      <c r="I254" t="s">
        <v>5429</v>
      </c>
      <c r="J254" t="s">
        <v>5430</v>
      </c>
      <c r="K254" s="21" t="s">
        <v>797</v>
      </c>
    </row>
    <row r="255" spans="1:11" ht="16" x14ac:dyDescent="0.2">
      <c r="A255" t="s">
        <v>5442</v>
      </c>
      <c r="B255" t="s">
        <v>797</v>
      </c>
      <c r="C255" t="s">
        <v>37</v>
      </c>
      <c r="D255" t="s">
        <v>5443</v>
      </c>
      <c r="E255" t="s">
        <v>4481</v>
      </c>
      <c r="F255" t="s">
        <v>5421</v>
      </c>
      <c r="G255" t="s">
        <v>5427</v>
      </c>
      <c r="H255" t="s">
        <v>5428</v>
      </c>
      <c r="I255" t="s">
        <v>5429</v>
      </c>
      <c r="J255" t="s">
        <v>5430</v>
      </c>
      <c r="K255" s="21" t="s">
        <v>797</v>
      </c>
    </row>
    <row r="256" spans="1:11" ht="16" x14ac:dyDescent="0.2">
      <c r="A256" t="s">
        <v>5444</v>
      </c>
      <c r="B256" t="s">
        <v>797</v>
      </c>
      <c r="C256" t="s">
        <v>5445</v>
      </c>
      <c r="D256" t="s">
        <v>5446</v>
      </c>
      <c r="E256" t="s">
        <v>4481</v>
      </c>
      <c r="F256" t="s">
        <v>5421</v>
      </c>
      <c r="G256" t="s">
        <v>5427</v>
      </c>
      <c r="H256" t="s">
        <v>5428</v>
      </c>
      <c r="I256" t="s">
        <v>5429</v>
      </c>
      <c r="J256" t="s">
        <v>5430</v>
      </c>
      <c r="K256" s="21" t="s">
        <v>797</v>
      </c>
    </row>
    <row r="257" spans="1:11" ht="16" x14ac:dyDescent="0.2">
      <c r="A257" t="s">
        <v>5447</v>
      </c>
      <c r="B257" t="s">
        <v>797</v>
      </c>
      <c r="C257" t="s">
        <v>37</v>
      </c>
      <c r="D257" t="s">
        <v>5448</v>
      </c>
      <c r="E257" t="s">
        <v>4481</v>
      </c>
      <c r="F257" t="s">
        <v>5421</v>
      </c>
      <c r="G257" t="s">
        <v>5427</v>
      </c>
      <c r="H257" t="s">
        <v>5428</v>
      </c>
      <c r="I257" t="s">
        <v>5429</v>
      </c>
      <c r="J257" t="s">
        <v>5430</v>
      </c>
      <c r="K257" s="21" t="s">
        <v>797</v>
      </c>
    </row>
    <row r="258" spans="1:11" ht="16" x14ac:dyDescent="0.2">
      <c r="A258" t="s">
        <v>5449</v>
      </c>
      <c r="B258" t="s">
        <v>797</v>
      </c>
      <c r="C258" t="s">
        <v>5450</v>
      </c>
      <c r="D258" t="s">
        <v>5451</v>
      </c>
      <c r="E258" t="s">
        <v>5379</v>
      </c>
      <c r="F258" t="s">
        <v>5421</v>
      </c>
      <c r="G258" t="s">
        <v>5452</v>
      </c>
      <c r="H258" t="s">
        <v>5453</v>
      </c>
      <c r="I258" t="s">
        <v>5454</v>
      </c>
      <c r="J258" t="s">
        <v>5455</v>
      </c>
      <c r="K258" s="21" t="s">
        <v>797</v>
      </c>
    </row>
    <row r="259" spans="1:11" ht="16" x14ac:dyDescent="0.2">
      <c r="A259" t="s">
        <v>5456</v>
      </c>
      <c r="B259" t="s">
        <v>797</v>
      </c>
      <c r="C259" t="s">
        <v>5457</v>
      </c>
      <c r="D259" t="s">
        <v>5458</v>
      </c>
      <c r="E259" t="s">
        <v>5379</v>
      </c>
      <c r="F259" t="s">
        <v>5421</v>
      </c>
      <c r="G259" t="s">
        <v>5452</v>
      </c>
      <c r="H259" t="s">
        <v>5453</v>
      </c>
      <c r="I259" t="s">
        <v>5454</v>
      </c>
      <c r="J259" t="s">
        <v>5455</v>
      </c>
      <c r="K259" s="21" t="s">
        <v>797</v>
      </c>
    </row>
    <row r="260" spans="1:11" ht="16" x14ac:dyDescent="0.2">
      <c r="A260" t="s">
        <v>5459</v>
      </c>
      <c r="B260" t="s">
        <v>797</v>
      </c>
      <c r="C260" t="s">
        <v>5460</v>
      </c>
      <c r="D260" t="s">
        <v>5461</v>
      </c>
      <c r="E260" t="s">
        <v>4481</v>
      </c>
      <c r="F260" t="s">
        <v>5421</v>
      </c>
      <c r="G260" t="s">
        <v>5462</v>
      </c>
      <c r="H260" t="s">
        <v>5463</v>
      </c>
      <c r="I260" t="s">
        <v>5464</v>
      </c>
      <c r="J260" t="s">
        <v>5465</v>
      </c>
      <c r="K260" s="21" t="s">
        <v>797</v>
      </c>
    </row>
    <row r="261" spans="1:11" ht="16" x14ac:dyDescent="0.2">
      <c r="A261" t="s">
        <v>5466</v>
      </c>
      <c r="B261" t="s">
        <v>797</v>
      </c>
      <c r="C261" t="s">
        <v>5467</v>
      </c>
      <c r="D261" t="s">
        <v>5468</v>
      </c>
      <c r="E261" t="s">
        <v>4481</v>
      </c>
      <c r="F261" t="s">
        <v>5469</v>
      </c>
      <c r="G261" t="s">
        <v>5470</v>
      </c>
      <c r="H261" t="s">
        <v>5471</v>
      </c>
      <c r="I261" t="s">
        <v>5472</v>
      </c>
      <c r="J261" t="s">
        <v>5473</v>
      </c>
      <c r="K261" s="21" t="s">
        <v>797</v>
      </c>
    </row>
    <row r="262" spans="1:11" ht="16" x14ac:dyDescent="0.2">
      <c r="A262" t="s">
        <v>5474</v>
      </c>
      <c r="B262" t="s">
        <v>797</v>
      </c>
      <c r="C262" t="s">
        <v>5475</v>
      </c>
      <c r="D262" t="s">
        <v>5476</v>
      </c>
      <c r="E262" t="s">
        <v>4481</v>
      </c>
      <c r="F262" t="s">
        <v>5469</v>
      </c>
      <c r="G262" t="s">
        <v>5477</v>
      </c>
      <c r="H262" t="s">
        <v>5478</v>
      </c>
      <c r="I262" t="s">
        <v>5479</v>
      </c>
      <c r="J262" t="s">
        <v>5480</v>
      </c>
      <c r="K262" s="21" t="s">
        <v>797</v>
      </c>
    </row>
    <row r="263" spans="1:11" ht="16" x14ac:dyDescent="0.2">
      <c r="A263" t="s">
        <v>5481</v>
      </c>
      <c r="B263" t="s">
        <v>797</v>
      </c>
      <c r="C263" t="s">
        <v>5482</v>
      </c>
      <c r="D263" t="s">
        <v>5483</v>
      </c>
      <c r="E263" t="s">
        <v>4481</v>
      </c>
      <c r="F263" t="s">
        <v>5469</v>
      </c>
      <c r="G263" t="s">
        <v>5484</v>
      </c>
      <c r="H263" t="s">
        <v>5485</v>
      </c>
      <c r="I263" t="s">
        <v>5486</v>
      </c>
      <c r="J263" t="s">
        <v>5487</v>
      </c>
      <c r="K263" s="21" t="s">
        <v>797</v>
      </c>
    </row>
    <row r="264" spans="1:11" ht="16" x14ac:dyDescent="0.2">
      <c r="A264" t="s">
        <v>5488</v>
      </c>
      <c r="B264" t="s">
        <v>797</v>
      </c>
      <c r="C264" t="s">
        <v>5489</v>
      </c>
      <c r="D264" t="s">
        <v>5490</v>
      </c>
      <c r="E264" t="s">
        <v>4582</v>
      </c>
      <c r="F264" t="s">
        <v>5469</v>
      </c>
      <c r="G264" t="s">
        <v>5491</v>
      </c>
      <c r="H264" t="s">
        <v>5492</v>
      </c>
      <c r="I264" t="s">
        <v>5493</v>
      </c>
      <c r="J264" t="s">
        <v>5494</v>
      </c>
      <c r="K264" s="21" t="s">
        <v>797</v>
      </c>
    </row>
    <row r="265" spans="1:11" ht="16" x14ac:dyDescent="0.2">
      <c r="A265" t="s">
        <v>5495</v>
      </c>
      <c r="B265" t="s">
        <v>797</v>
      </c>
      <c r="C265" t="s">
        <v>5496</v>
      </c>
      <c r="D265" t="s">
        <v>5497</v>
      </c>
      <c r="E265" t="s">
        <v>4582</v>
      </c>
      <c r="F265" t="s">
        <v>5469</v>
      </c>
      <c r="G265" t="s">
        <v>5498</v>
      </c>
      <c r="H265" t="s">
        <v>5499</v>
      </c>
      <c r="I265" t="s">
        <v>5500</v>
      </c>
      <c r="J265" t="s">
        <v>5501</v>
      </c>
      <c r="K265" s="21" t="s">
        <v>797</v>
      </c>
    </row>
    <row r="266" spans="1:11" ht="16" x14ac:dyDescent="0.2">
      <c r="A266" t="s">
        <v>5502</v>
      </c>
      <c r="B266" t="s">
        <v>797</v>
      </c>
      <c r="C266" t="s">
        <v>5503</v>
      </c>
      <c r="D266" t="s">
        <v>5504</v>
      </c>
      <c r="E266" t="s">
        <v>4481</v>
      </c>
      <c r="F266" t="s">
        <v>5469</v>
      </c>
      <c r="G266" t="s">
        <v>5505</v>
      </c>
      <c r="H266" t="s">
        <v>5506</v>
      </c>
      <c r="I266" t="s">
        <v>5507</v>
      </c>
      <c r="J266" t="s">
        <v>5508</v>
      </c>
      <c r="K266" s="21" t="s">
        <v>797</v>
      </c>
    </row>
    <row r="267" spans="1:11" ht="16" x14ac:dyDescent="0.2">
      <c r="A267" t="s">
        <v>5509</v>
      </c>
      <c r="B267" t="s">
        <v>797</v>
      </c>
      <c r="C267" t="s">
        <v>5510</v>
      </c>
      <c r="D267" t="s">
        <v>5511</v>
      </c>
      <c r="E267" t="s">
        <v>5512</v>
      </c>
      <c r="F267" t="s">
        <v>5469</v>
      </c>
      <c r="G267" t="s">
        <v>5513</v>
      </c>
      <c r="H267" t="s">
        <v>5514</v>
      </c>
      <c r="I267" t="s">
        <v>5515</v>
      </c>
      <c r="J267" t="s">
        <v>5516</v>
      </c>
      <c r="K267" s="21" t="s">
        <v>797</v>
      </c>
    </row>
    <row r="268" spans="1:11" ht="16" x14ac:dyDescent="0.2">
      <c r="A268" t="s">
        <v>5517</v>
      </c>
      <c r="B268" t="s">
        <v>797</v>
      </c>
      <c r="C268" t="s">
        <v>5518</v>
      </c>
      <c r="D268" t="s">
        <v>5519</v>
      </c>
      <c r="E268" t="s">
        <v>4496</v>
      </c>
      <c r="F268" t="s">
        <v>5520</v>
      </c>
      <c r="G268" t="s">
        <v>5521</v>
      </c>
      <c r="H268" t="s">
        <v>5522</v>
      </c>
      <c r="I268" t="s">
        <v>5523</v>
      </c>
      <c r="J268" t="s">
        <v>5524</v>
      </c>
      <c r="K268" s="21" t="s">
        <v>797</v>
      </c>
    </row>
    <row r="269" spans="1:11" ht="16" x14ac:dyDescent="0.2">
      <c r="A269" t="s">
        <v>5525</v>
      </c>
      <c r="B269" t="s">
        <v>797</v>
      </c>
      <c r="C269" t="s">
        <v>5526</v>
      </c>
      <c r="D269" t="s">
        <v>5527</v>
      </c>
      <c r="E269" t="s">
        <v>4481</v>
      </c>
      <c r="F269" t="s">
        <v>5520</v>
      </c>
      <c r="G269" t="s">
        <v>5528</v>
      </c>
      <c r="H269" t="s">
        <v>5529</v>
      </c>
      <c r="I269" t="s">
        <v>5530</v>
      </c>
      <c r="J269" t="s">
        <v>5531</v>
      </c>
      <c r="K269" s="21" t="s">
        <v>797</v>
      </c>
    </row>
    <row r="270" spans="1:11" ht="16" x14ac:dyDescent="0.2">
      <c r="A270" t="s">
        <v>5532</v>
      </c>
      <c r="B270" t="s">
        <v>797</v>
      </c>
      <c r="C270" t="s">
        <v>5533</v>
      </c>
      <c r="D270" t="s">
        <v>5534</v>
      </c>
      <c r="E270" t="s">
        <v>5512</v>
      </c>
      <c r="F270" t="s">
        <v>5520</v>
      </c>
      <c r="G270" t="s">
        <v>5535</v>
      </c>
      <c r="H270" t="s">
        <v>5536</v>
      </c>
      <c r="I270" t="s">
        <v>5537</v>
      </c>
      <c r="J270" t="s">
        <v>5538</v>
      </c>
      <c r="K270" s="21" t="s">
        <v>797</v>
      </c>
    </row>
    <row r="271" spans="1:11" ht="16" x14ac:dyDescent="0.2">
      <c r="A271" t="s">
        <v>5539</v>
      </c>
      <c r="B271" t="s">
        <v>797</v>
      </c>
      <c r="C271" t="s">
        <v>37</v>
      </c>
      <c r="D271" t="s">
        <v>5540</v>
      </c>
      <c r="E271" t="s">
        <v>5512</v>
      </c>
      <c r="F271" t="s">
        <v>5520</v>
      </c>
      <c r="G271" t="s">
        <v>5535</v>
      </c>
      <c r="H271" t="s">
        <v>5536</v>
      </c>
      <c r="I271" t="s">
        <v>5537</v>
      </c>
      <c r="J271" t="s">
        <v>5538</v>
      </c>
      <c r="K271" s="21" t="s">
        <v>797</v>
      </c>
    </row>
    <row r="272" spans="1:11" ht="16" x14ac:dyDescent="0.2">
      <c r="A272" t="s">
        <v>5541</v>
      </c>
      <c r="B272" t="s">
        <v>797</v>
      </c>
      <c r="C272" t="s">
        <v>5542</v>
      </c>
      <c r="D272" t="s">
        <v>5543</v>
      </c>
      <c r="E272" t="s">
        <v>5512</v>
      </c>
      <c r="F272" t="s">
        <v>5520</v>
      </c>
      <c r="G272" t="s">
        <v>5544</v>
      </c>
      <c r="H272" t="s">
        <v>5545</v>
      </c>
      <c r="I272" t="s">
        <v>5546</v>
      </c>
      <c r="J272" t="s">
        <v>5547</v>
      </c>
      <c r="K272" s="21" t="s">
        <v>797</v>
      </c>
    </row>
    <row r="273" spans="1:11" ht="16" x14ac:dyDescent="0.2">
      <c r="A273" t="s">
        <v>5548</v>
      </c>
      <c r="B273" t="s">
        <v>797</v>
      </c>
      <c r="C273" t="s">
        <v>5549</v>
      </c>
      <c r="D273" t="s">
        <v>5550</v>
      </c>
      <c r="E273" t="s">
        <v>4496</v>
      </c>
      <c r="F273" t="s">
        <v>5520</v>
      </c>
      <c r="G273" t="s">
        <v>5551</v>
      </c>
      <c r="H273" t="s">
        <v>5552</v>
      </c>
      <c r="I273" t="s">
        <v>5553</v>
      </c>
      <c r="J273" t="s">
        <v>5554</v>
      </c>
      <c r="K273" s="21" t="s">
        <v>797</v>
      </c>
    </row>
    <row r="274" spans="1:11" ht="16" x14ac:dyDescent="0.2">
      <c r="A274" t="s">
        <v>5555</v>
      </c>
      <c r="B274" t="s">
        <v>5556</v>
      </c>
      <c r="C274" t="s">
        <v>37</v>
      </c>
      <c r="D274" t="s">
        <v>37</v>
      </c>
      <c r="E274" t="s">
        <v>4861</v>
      </c>
      <c r="F274" t="s">
        <v>5520</v>
      </c>
      <c r="G274" t="s">
        <v>5557</v>
      </c>
      <c r="H274" t="s">
        <v>5558</v>
      </c>
      <c r="I274" t="s">
        <v>5559</v>
      </c>
      <c r="J274" t="s">
        <v>5560</v>
      </c>
      <c r="K274" s="21" t="s">
        <v>797</v>
      </c>
    </row>
    <row r="275" spans="1:11" ht="16" x14ac:dyDescent="0.2">
      <c r="A275" t="s">
        <v>5561</v>
      </c>
      <c r="B275" t="s">
        <v>797</v>
      </c>
      <c r="C275" t="s">
        <v>37</v>
      </c>
      <c r="D275" t="s">
        <v>5562</v>
      </c>
      <c r="E275" t="s">
        <v>4861</v>
      </c>
      <c r="F275" t="s">
        <v>5520</v>
      </c>
      <c r="G275" t="s">
        <v>5557</v>
      </c>
      <c r="H275" t="s">
        <v>5558</v>
      </c>
      <c r="I275" t="s">
        <v>5559</v>
      </c>
      <c r="J275" t="s">
        <v>5560</v>
      </c>
      <c r="K275" s="21" t="s">
        <v>797</v>
      </c>
    </row>
    <row r="276" spans="1:11" ht="16" x14ac:dyDescent="0.2">
      <c r="A276" t="s">
        <v>5563</v>
      </c>
      <c r="B276" t="s">
        <v>5564</v>
      </c>
      <c r="C276" t="s">
        <v>5565</v>
      </c>
      <c r="D276" t="s">
        <v>5566</v>
      </c>
      <c r="E276" t="s">
        <v>4861</v>
      </c>
      <c r="F276" t="s">
        <v>5520</v>
      </c>
      <c r="G276" t="s">
        <v>5557</v>
      </c>
      <c r="H276" t="s">
        <v>5558</v>
      </c>
      <c r="I276" t="s">
        <v>5559</v>
      </c>
      <c r="J276" t="s">
        <v>5560</v>
      </c>
      <c r="K276" s="21" t="s">
        <v>797</v>
      </c>
    </row>
    <row r="277" spans="1:11" ht="16" x14ac:dyDescent="0.2">
      <c r="A277" t="s">
        <v>5567</v>
      </c>
      <c r="B277" t="s">
        <v>797</v>
      </c>
      <c r="C277" t="s">
        <v>37</v>
      </c>
      <c r="D277" t="s">
        <v>5566</v>
      </c>
      <c r="E277" t="s">
        <v>4861</v>
      </c>
      <c r="F277" t="s">
        <v>5520</v>
      </c>
      <c r="G277" t="s">
        <v>5557</v>
      </c>
      <c r="H277" t="s">
        <v>5558</v>
      </c>
      <c r="I277" t="s">
        <v>5559</v>
      </c>
      <c r="J277" t="s">
        <v>5560</v>
      </c>
      <c r="K277" s="21" t="s">
        <v>797</v>
      </c>
    </row>
    <row r="278" spans="1:11" ht="16" x14ac:dyDescent="0.2">
      <c r="A278" t="s">
        <v>5568</v>
      </c>
      <c r="B278" t="s">
        <v>797</v>
      </c>
      <c r="C278" t="s">
        <v>37</v>
      </c>
      <c r="D278" t="s">
        <v>37</v>
      </c>
      <c r="E278" t="s">
        <v>4861</v>
      </c>
      <c r="F278" t="s">
        <v>5520</v>
      </c>
      <c r="G278" t="s">
        <v>5557</v>
      </c>
      <c r="H278" t="s">
        <v>5558</v>
      </c>
      <c r="I278" t="s">
        <v>5559</v>
      </c>
      <c r="J278" t="s">
        <v>5560</v>
      </c>
      <c r="K278" s="21" t="s">
        <v>797</v>
      </c>
    </row>
    <row r="279" spans="1:11" ht="16" x14ac:dyDescent="0.2">
      <c r="A279" t="s">
        <v>5569</v>
      </c>
      <c r="B279" t="s">
        <v>5564</v>
      </c>
      <c r="C279" t="s">
        <v>5570</v>
      </c>
      <c r="D279" t="s">
        <v>5571</v>
      </c>
      <c r="E279" t="s">
        <v>4861</v>
      </c>
      <c r="F279" t="s">
        <v>5520</v>
      </c>
      <c r="G279" t="s">
        <v>5557</v>
      </c>
      <c r="H279" t="s">
        <v>5558</v>
      </c>
      <c r="I279" t="s">
        <v>5559</v>
      </c>
      <c r="J279" t="s">
        <v>5560</v>
      </c>
      <c r="K279" s="21" t="s">
        <v>797</v>
      </c>
    </row>
    <row r="280" spans="1:11" ht="16" x14ac:dyDescent="0.2">
      <c r="A280" t="s">
        <v>5572</v>
      </c>
      <c r="B280" t="s">
        <v>797</v>
      </c>
      <c r="C280" t="s">
        <v>37</v>
      </c>
      <c r="D280" t="s">
        <v>5562</v>
      </c>
      <c r="E280" t="s">
        <v>4861</v>
      </c>
      <c r="F280" t="s">
        <v>5520</v>
      </c>
      <c r="G280" t="s">
        <v>5557</v>
      </c>
      <c r="H280" t="s">
        <v>5558</v>
      </c>
      <c r="I280" t="s">
        <v>5559</v>
      </c>
      <c r="J280" t="s">
        <v>5560</v>
      </c>
      <c r="K280" s="21" t="s">
        <v>797</v>
      </c>
    </row>
    <row r="281" spans="1:11" ht="16" x14ac:dyDescent="0.2">
      <c r="A281" t="s">
        <v>5573</v>
      </c>
      <c r="B281" t="s">
        <v>797</v>
      </c>
      <c r="C281" t="s">
        <v>5574</v>
      </c>
      <c r="D281" t="s">
        <v>5575</v>
      </c>
      <c r="E281" t="s">
        <v>4861</v>
      </c>
      <c r="F281" t="s">
        <v>5520</v>
      </c>
      <c r="G281" t="s">
        <v>5557</v>
      </c>
      <c r="H281" t="s">
        <v>5558</v>
      </c>
      <c r="I281" t="s">
        <v>5559</v>
      </c>
      <c r="J281" t="s">
        <v>5560</v>
      </c>
      <c r="K281" s="21" t="s">
        <v>797</v>
      </c>
    </row>
    <row r="282" spans="1:11" ht="16" x14ac:dyDescent="0.2">
      <c r="A282" t="s">
        <v>5576</v>
      </c>
      <c r="B282" t="s">
        <v>797</v>
      </c>
      <c r="C282" t="s">
        <v>5577</v>
      </c>
      <c r="D282" t="s">
        <v>5562</v>
      </c>
      <c r="E282" t="s">
        <v>4861</v>
      </c>
      <c r="F282" t="s">
        <v>5520</v>
      </c>
      <c r="G282" t="s">
        <v>5557</v>
      </c>
      <c r="H282" t="s">
        <v>5558</v>
      </c>
      <c r="I282" t="s">
        <v>5559</v>
      </c>
      <c r="J282" t="s">
        <v>5560</v>
      </c>
      <c r="K282" s="21" t="s">
        <v>797</v>
      </c>
    </row>
    <row r="283" spans="1:11" ht="16" x14ac:dyDescent="0.2">
      <c r="A283" t="s">
        <v>5578</v>
      </c>
      <c r="B283" t="s">
        <v>797</v>
      </c>
      <c r="C283" t="s">
        <v>37</v>
      </c>
      <c r="D283" t="s">
        <v>5579</v>
      </c>
      <c r="E283" t="s">
        <v>4861</v>
      </c>
      <c r="F283" t="s">
        <v>5520</v>
      </c>
      <c r="G283" t="s">
        <v>5557</v>
      </c>
      <c r="H283" t="s">
        <v>5558</v>
      </c>
      <c r="I283" t="s">
        <v>5559</v>
      </c>
      <c r="J283" t="s">
        <v>5560</v>
      </c>
      <c r="K283" s="21" t="s">
        <v>797</v>
      </c>
    </row>
    <row r="284" spans="1:11" ht="16" x14ac:dyDescent="0.2">
      <c r="A284" t="s">
        <v>5580</v>
      </c>
      <c r="B284" t="s">
        <v>797</v>
      </c>
      <c r="C284" t="s">
        <v>5581</v>
      </c>
      <c r="D284" t="s">
        <v>5582</v>
      </c>
      <c r="E284" t="s">
        <v>4861</v>
      </c>
      <c r="F284" t="s">
        <v>5520</v>
      </c>
      <c r="G284" t="s">
        <v>5557</v>
      </c>
      <c r="H284" t="s">
        <v>5558</v>
      </c>
      <c r="I284" t="s">
        <v>5559</v>
      </c>
      <c r="J284" t="s">
        <v>5560</v>
      </c>
      <c r="K284" s="21" t="s">
        <v>797</v>
      </c>
    </row>
    <row r="285" spans="1:11" ht="16" x14ac:dyDescent="0.2">
      <c r="A285" t="s">
        <v>5583</v>
      </c>
      <c r="B285" t="s">
        <v>797</v>
      </c>
      <c r="C285" t="s">
        <v>5584</v>
      </c>
      <c r="D285" t="s">
        <v>5585</v>
      </c>
      <c r="E285" t="s">
        <v>4861</v>
      </c>
      <c r="F285" t="s">
        <v>5520</v>
      </c>
      <c r="G285" t="s">
        <v>5557</v>
      </c>
      <c r="H285" t="s">
        <v>5558</v>
      </c>
      <c r="I285" t="s">
        <v>5559</v>
      </c>
      <c r="J285" t="s">
        <v>5560</v>
      </c>
      <c r="K285" s="21" t="s">
        <v>797</v>
      </c>
    </row>
    <row r="286" spans="1:11" ht="16" x14ac:dyDescent="0.2">
      <c r="A286" t="s">
        <v>5586</v>
      </c>
      <c r="B286" t="s">
        <v>797</v>
      </c>
      <c r="C286" t="s">
        <v>37</v>
      </c>
      <c r="D286" t="s">
        <v>5562</v>
      </c>
      <c r="E286" t="s">
        <v>4861</v>
      </c>
      <c r="F286" t="s">
        <v>5520</v>
      </c>
      <c r="G286" t="s">
        <v>5557</v>
      </c>
      <c r="H286" t="s">
        <v>5558</v>
      </c>
      <c r="I286" t="s">
        <v>5559</v>
      </c>
      <c r="J286" t="s">
        <v>5560</v>
      </c>
      <c r="K286" s="21" t="s">
        <v>797</v>
      </c>
    </row>
    <row r="287" spans="1:11" ht="16" x14ac:dyDescent="0.2">
      <c r="A287" t="s">
        <v>5587</v>
      </c>
      <c r="B287" t="s">
        <v>797</v>
      </c>
      <c r="C287" t="s">
        <v>37</v>
      </c>
      <c r="D287" t="s">
        <v>5562</v>
      </c>
      <c r="E287" t="s">
        <v>4861</v>
      </c>
      <c r="F287" t="s">
        <v>5520</v>
      </c>
      <c r="G287" t="s">
        <v>5557</v>
      </c>
      <c r="H287" t="s">
        <v>5558</v>
      </c>
      <c r="I287" t="s">
        <v>5559</v>
      </c>
      <c r="J287" t="s">
        <v>5560</v>
      </c>
      <c r="K287" s="21" t="s">
        <v>797</v>
      </c>
    </row>
    <row r="288" spans="1:11" ht="16" x14ac:dyDescent="0.2">
      <c r="A288" t="s">
        <v>5588</v>
      </c>
      <c r="B288" t="s">
        <v>797</v>
      </c>
      <c r="C288" t="s">
        <v>37</v>
      </c>
      <c r="D288" t="s">
        <v>5562</v>
      </c>
      <c r="E288" t="s">
        <v>4861</v>
      </c>
      <c r="F288" t="s">
        <v>5520</v>
      </c>
      <c r="G288" t="s">
        <v>5557</v>
      </c>
      <c r="H288" t="s">
        <v>5558</v>
      </c>
      <c r="I288" t="s">
        <v>5559</v>
      </c>
      <c r="J288" t="s">
        <v>5560</v>
      </c>
      <c r="K288" s="21" t="s">
        <v>797</v>
      </c>
    </row>
    <row r="289" spans="1:11" ht="16" x14ac:dyDescent="0.2">
      <c r="A289" t="s">
        <v>5589</v>
      </c>
      <c r="B289" t="s">
        <v>797</v>
      </c>
      <c r="C289" t="s">
        <v>5590</v>
      </c>
      <c r="D289" t="s">
        <v>5591</v>
      </c>
      <c r="E289" t="s">
        <v>4861</v>
      </c>
      <c r="F289" t="s">
        <v>5520</v>
      </c>
      <c r="G289" t="s">
        <v>5557</v>
      </c>
      <c r="H289" t="s">
        <v>5558</v>
      </c>
      <c r="I289" t="s">
        <v>5559</v>
      </c>
      <c r="J289" t="s">
        <v>5560</v>
      </c>
      <c r="K289" s="21" t="s">
        <v>797</v>
      </c>
    </row>
    <row r="290" spans="1:11" ht="16" x14ac:dyDescent="0.2">
      <c r="A290" t="s">
        <v>5592</v>
      </c>
      <c r="B290" t="s">
        <v>797</v>
      </c>
      <c r="C290" t="s">
        <v>5593</v>
      </c>
      <c r="D290" t="s">
        <v>5594</v>
      </c>
      <c r="E290" t="s">
        <v>4861</v>
      </c>
      <c r="F290" t="s">
        <v>5520</v>
      </c>
      <c r="G290" t="s">
        <v>5557</v>
      </c>
      <c r="H290" t="s">
        <v>5558</v>
      </c>
      <c r="I290" t="s">
        <v>5559</v>
      </c>
      <c r="J290" t="s">
        <v>5560</v>
      </c>
      <c r="K290" s="21" t="s">
        <v>797</v>
      </c>
    </row>
    <row r="291" spans="1:11" ht="16" x14ac:dyDescent="0.2">
      <c r="A291" t="s">
        <v>5595</v>
      </c>
      <c r="B291" t="s">
        <v>797</v>
      </c>
      <c r="C291" t="s">
        <v>5596</v>
      </c>
      <c r="D291" t="s">
        <v>5597</v>
      </c>
      <c r="E291" t="s">
        <v>4861</v>
      </c>
      <c r="F291" t="s">
        <v>5520</v>
      </c>
      <c r="G291" t="s">
        <v>5557</v>
      </c>
      <c r="H291" t="s">
        <v>5558</v>
      </c>
      <c r="I291" t="s">
        <v>5559</v>
      </c>
      <c r="J291" t="s">
        <v>5560</v>
      </c>
      <c r="K291" s="21" t="s">
        <v>797</v>
      </c>
    </row>
    <row r="292" spans="1:11" ht="16" x14ac:dyDescent="0.2">
      <c r="A292" t="s">
        <v>5598</v>
      </c>
      <c r="B292" t="s">
        <v>797</v>
      </c>
      <c r="C292" t="s">
        <v>5599</v>
      </c>
      <c r="D292" t="s">
        <v>5600</v>
      </c>
      <c r="E292" t="s">
        <v>4861</v>
      </c>
      <c r="F292" t="s">
        <v>5520</v>
      </c>
      <c r="G292" t="s">
        <v>5557</v>
      </c>
      <c r="H292" t="s">
        <v>5558</v>
      </c>
      <c r="I292" t="s">
        <v>5559</v>
      </c>
      <c r="J292" t="s">
        <v>5560</v>
      </c>
      <c r="K292" s="21" t="s">
        <v>797</v>
      </c>
    </row>
    <row r="293" spans="1:11" ht="16" x14ac:dyDescent="0.2">
      <c r="A293" t="s">
        <v>5601</v>
      </c>
      <c r="B293" t="s">
        <v>797</v>
      </c>
      <c r="C293" t="s">
        <v>5602</v>
      </c>
      <c r="D293" t="s">
        <v>5603</v>
      </c>
      <c r="E293" t="s">
        <v>4861</v>
      </c>
      <c r="F293" t="s">
        <v>5520</v>
      </c>
      <c r="G293" t="s">
        <v>5557</v>
      </c>
      <c r="H293" t="s">
        <v>5558</v>
      </c>
      <c r="I293" t="s">
        <v>5559</v>
      </c>
      <c r="J293" t="s">
        <v>5560</v>
      </c>
      <c r="K293" s="21" t="s">
        <v>797</v>
      </c>
    </row>
    <row r="294" spans="1:11" ht="16" x14ac:dyDescent="0.2">
      <c r="A294" t="s">
        <v>5604</v>
      </c>
      <c r="B294" t="s">
        <v>797</v>
      </c>
      <c r="C294" t="s">
        <v>5605</v>
      </c>
      <c r="D294" t="s">
        <v>5606</v>
      </c>
      <c r="E294" t="s">
        <v>4861</v>
      </c>
      <c r="F294" t="s">
        <v>5520</v>
      </c>
      <c r="G294" t="s">
        <v>5557</v>
      </c>
      <c r="H294" t="s">
        <v>5558</v>
      </c>
      <c r="I294" t="s">
        <v>5559</v>
      </c>
      <c r="J294" t="s">
        <v>5560</v>
      </c>
      <c r="K294" s="21" t="s">
        <v>797</v>
      </c>
    </row>
    <row r="295" spans="1:11" ht="16" x14ac:dyDescent="0.2">
      <c r="A295" t="s">
        <v>5607</v>
      </c>
      <c r="B295" t="s">
        <v>797</v>
      </c>
      <c r="C295" t="s">
        <v>5608</v>
      </c>
      <c r="D295" t="s">
        <v>5609</v>
      </c>
      <c r="E295" t="s">
        <v>4861</v>
      </c>
      <c r="F295" t="s">
        <v>5520</v>
      </c>
      <c r="G295" t="s">
        <v>5557</v>
      </c>
      <c r="H295" t="s">
        <v>5558</v>
      </c>
      <c r="I295" t="s">
        <v>5559</v>
      </c>
      <c r="J295" t="s">
        <v>5560</v>
      </c>
      <c r="K295" s="21" t="s">
        <v>797</v>
      </c>
    </row>
    <row r="296" spans="1:11" ht="16" x14ac:dyDescent="0.2">
      <c r="A296" t="s">
        <v>5610</v>
      </c>
      <c r="B296" t="s">
        <v>797</v>
      </c>
      <c r="C296" t="s">
        <v>5611</v>
      </c>
      <c r="D296" t="s">
        <v>5612</v>
      </c>
      <c r="E296" t="s">
        <v>4861</v>
      </c>
      <c r="F296" t="s">
        <v>5520</v>
      </c>
      <c r="G296" t="s">
        <v>5557</v>
      </c>
      <c r="H296" t="s">
        <v>5558</v>
      </c>
      <c r="I296" t="s">
        <v>5559</v>
      </c>
      <c r="J296" t="s">
        <v>5560</v>
      </c>
      <c r="K296" s="21" t="s">
        <v>797</v>
      </c>
    </row>
    <row r="297" spans="1:11" ht="16" x14ac:dyDescent="0.2">
      <c r="A297" t="s">
        <v>5613</v>
      </c>
      <c r="B297" t="s">
        <v>797</v>
      </c>
      <c r="C297" t="s">
        <v>5614</v>
      </c>
      <c r="D297" t="s">
        <v>5615</v>
      </c>
      <c r="E297" t="s">
        <v>4861</v>
      </c>
      <c r="F297" t="s">
        <v>5520</v>
      </c>
      <c r="G297" t="s">
        <v>5557</v>
      </c>
      <c r="H297" t="s">
        <v>5558</v>
      </c>
      <c r="I297" t="s">
        <v>5559</v>
      </c>
      <c r="J297" t="s">
        <v>5560</v>
      </c>
      <c r="K297" s="21" t="s">
        <v>797</v>
      </c>
    </row>
    <row r="298" spans="1:11" ht="16" x14ac:dyDescent="0.2">
      <c r="A298" t="s">
        <v>5616</v>
      </c>
      <c r="B298" t="s">
        <v>797</v>
      </c>
      <c r="C298" t="s">
        <v>5617</v>
      </c>
      <c r="D298" t="s">
        <v>5618</v>
      </c>
      <c r="E298" t="s">
        <v>4861</v>
      </c>
      <c r="F298" t="s">
        <v>5520</v>
      </c>
      <c r="G298" t="s">
        <v>5557</v>
      </c>
      <c r="H298" t="s">
        <v>5558</v>
      </c>
      <c r="I298" t="s">
        <v>5559</v>
      </c>
      <c r="J298" t="s">
        <v>5560</v>
      </c>
      <c r="K298" s="21" t="s">
        <v>797</v>
      </c>
    </row>
    <row r="299" spans="1:11" ht="16" x14ac:dyDescent="0.2">
      <c r="A299" t="s">
        <v>5619</v>
      </c>
      <c r="B299" t="s">
        <v>797</v>
      </c>
      <c r="C299" t="s">
        <v>37</v>
      </c>
      <c r="D299" t="s">
        <v>5620</v>
      </c>
      <c r="E299" t="s">
        <v>4861</v>
      </c>
      <c r="F299" t="s">
        <v>5520</v>
      </c>
      <c r="G299" t="s">
        <v>5557</v>
      </c>
      <c r="H299" t="s">
        <v>5558</v>
      </c>
      <c r="I299" t="s">
        <v>5559</v>
      </c>
      <c r="J299" t="s">
        <v>5560</v>
      </c>
      <c r="K299" s="21" t="s">
        <v>797</v>
      </c>
    </row>
    <row r="300" spans="1:11" ht="16" x14ac:dyDescent="0.2">
      <c r="A300" t="s">
        <v>5621</v>
      </c>
      <c r="B300" t="s">
        <v>797</v>
      </c>
      <c r="C300" t="s">
        <v>37</v>
      </c>
      <c r="D300" t="s">
        <v>37</v>
      </c>
      <c r="E300" t="s">
        <v>4861</v>
      </c>
      <c r="F300" t="s">
        <v>5520</v>
      </c>
      <c r="G300" t="s">
        <v>5557</v>
      </c>
      <c r="H300" t="s">
        <v>5558</v>
      </c>
      <c r="I300" t="s">
        <v>5559</v>
      </c>
      <c r="J300" t="s">
        <v>5560</v>
      </c>
      <c r="K300" s="21" t="s">
        <v>797</v>
      </c>
    </row>
    <row r="301" spans="1:11" ht="16" x14ac:dyDescent="0.2">
      <c r="A301" t="s">
        <v>5622</v>
      </c>
      <c r="B301" t="s">
        <v>797</v>
      </c>
      <c r="C301" t="s">
        <v>37</v>
      </c>
      <c r="D301" t="s">
        <v>5623</v>
      </c>
      <c r="E301" t="s">
        <v>4861</v>
      </c>
      <c r="F301" t="s">
        <v>5520</v>
      </c>
      <c r="G301" t="s">
        <v>5557</v>
      </c>
      <c r="H301" t="s">
        <v>5558</v>
      </c>
      <c r="I301" t="s">
        <v>5559</v>
      </c>
      <c r="J301" t="s">
        <v>5560</v>
      </c>
      <c r="K301" s="21" t="s">
        <v>797</v>
      </c>
    </row>
    <row r="302" spans="1:11" ht="16" x14ac:dyDescent="0.2">
      <c r="A302" t="s">
        <v>5624</v>
      </c>
      <c r="B302" t="s">
        <v>797</v>
      </c>
      <c r="C302" t="s">
        <v>37</v>
      </c>
      <c r="D302" t="s">
        <v>5625</v>
      </c>
      <c r="E302" t="s">
        <v>4861</v>
      </c>
      <c r="F302" t="s">
        <v>5520</v>
      </c>
      <c r="G302" t="s">
        <v>5557</v>
      </c>
      <c r="H302" t="s">
        <v>5558</v>
      </c>
      <c r="I302" t="s">
        <v>5559</v>
      </c>
      <c r="J302" t="s">
        <v>5560</v>
      </c>
      <c r="K302" s="21" t="s">
        <v>797</v>
      </c>
    </row>
    <row r="303" spans="1:11" ht="16" x14ac:dyDescent="0.2">
      <c r="A303" t="s">
        <v>5626</v>
      </c>
      <c r="B303" t="s">
        <v>797</v>
      </c>
      <c r="C303" t="s">
        <v>37</v>
      </c>
      <c r="D303" t="s">
        <v>5627</v>
      </c>
      <c r="E303" t="s">
        <v>4861</v>
      </c>
      <c r="F303" t="s">
        <v>5520</v>
      </c>
      <c r="G303" t="s">
        <v>5557</v>
      </c>
      <c r="H303" t="s">
        <v>5558</v>
      </c>
      <c r="I303" t="s">
        <v>5559</v>
      </c>
      <c r="J303" t="s">
        <v>5560</v>
      </c>
      <c r="K303" s="21" t="s">
        <v>797</v>
      </c>
    </row>
    <row r="304" spans="1:11" ht="16" x14ac:dyDescent="0.2">
      <c r="A304" t="s">
        <v>5619</v>
      </c>
      <c r="B304" t="s">
        <v>5564</v>
      </c>
      <c r="C304" t="s">
        <v>5628</v>
      </c>
      <c r="D304" t="s">
        <v>5620</v>
      </c>
      <c r="E304" t="s">
        <v>4861</v>
      </c>
      <c r="F304" t="s">
        <v>5520</v>
      </c>
      <c r="G304" t="s">
        <v>5557</v>
      </c>
      <c r="H304" t="s">
        <v>5558</v>
      </c>
      <c r="I304" t="s">
        <v>5559</v>
      </c>
      <c r="J304" t="s">
        <v>5560</v>
      </c>
      <c r="K304" s="21" t="s">
        <v>797</v>
      </c>
    </row>
    <row r="305" spans="1:11" ht="16" x14ac:dyDescent="0.2">
      <c r="A305" t="s">
        <v>5629</v>
      </c>
      <c r="B305" t="s">
        <v>797</v>
      </c>
      <c r="C305" t="s">
        <v>5630</v>
      </c>
      <c r="D305" t="s">
        <v>5631</v>
      </c>
      <c r="E305" t="s">
        <v>4861</v>
      </c>
      <c r="F305" t="s">
        <v>5520</v>
      </c>
      <c r="G305" t="s">
        <v>5557</v>
      </c>
      <c r="H305" t="s">
        <v>5558</v>
      </c>
      <c r="I305" t="s">
        <v>5559</v>
      </c>
      <c r="J305" t="s">
        <v>5560</v>
      </c>
      <c r="K305" s="21" t="s">
        <v>797</v>
      </c>
    </row>
    <row r="306" spans="1:11" ht="16" x14ac:dyDescent="0.2">
      <c r="A306" t="s">
        <v>5632</v>
      </c>
      <c r="B306" t="s">
        <v>797</v>
      </c>
      <c r="C306" t="s">
        <v>5633</v>
      </c>
      <c r="D306" t="s">
        <v>5634</v>
      </c>
      <c r="E306" t="s">
        <v>4861</v>
      </c>
      <c r="F306" t="s">
        <v>5520</v>
      </c>
      <c r="G306" t="s">
        <v>5557</v>
      </c>
      <c r="H306" t="s">
        <v>5558</v>
      </c>
      <c r="I306" t="s">
        <v>5559</v>
      </c>
      <c r="J306" t="s">
        <v>5560</v>
      </c>
      <c r="K306" s="21" t="s">
        <v>797</v>
      </c>
    </row>
    <row r="307" spans="1:11" ht="16" x14ac:dyDescent="0.2">
      <c r="A307" t="s">
        <v>5635</v>
      </c>
      <c r="B307" t="s">
        <v>797</v>
      </c>
      <c r="C307" t="s">
        <v>37</v>
      </c>
      <c r="D307" t="s">
        <v>5636</v>
      </c>
      <c r="E307" t="s">
        <v>4861</v>
      </c>
      <c r="F307" t="s">
        <v>5520</v>
      </c>
      <c r="G307" t="s">
        <v>5557</v>
      </c>
      <c r="H307" t="s">
        <v>5558</v>
      </c>
      <c r="I307" t="s">
        <v>5559</v>
      </c>
      <c r="J307" t="s">
        <v>5560</v>
      </c>
      <c r="K307" s="21" t="s">
        <v>797</v>
      </c>
    </row>
    <row r="308" spans="1:11" ht="16" x14ac:dyDescent="0.2">
      <c r="A308" t="s">
        <v>5637</v>
      </c>
      <c r="B308" t="s">
        <v>797</v>
      </c>
      <c r="C308" t="s">
        <v>37</v>
      </c>
      <c r="D308" t="s">
        <v>5638</v>
      </c>
      <c r="E308" t="s">
        <v>4861</v>
      </c>
      <c r="F308" t="s">
        <v>5520</v>
      </c>
      <c r="G308" t="s">
        <v>5557</v>
      </c>
      <c r="H308" t="s">
        <v>5558</v>
      </c>
      <c r="I308" t="s">
        <v>5559</v>
      </c>
      <c r="J308" t="s">
        <v>5560</v>
      </c>
      <c r="K308" s="21" t="s">
        <v>797</v>
      </c>
    </row>
    <row r="309" spans="1:11" ht="16" x14ac:dyDescent="0.2">
      <c r="A309" t="s">
        <v>5639</v>
      </c>
      <c r="B309" t="s">
        <v>797</v>
      </c>
      <c r="C309" t="s">
        <v>37</v>
      </c>
      <c r="D309" t="s">
        <v>5640</v>
      </c>
      <c r="E309" t="s">
        <v>4861</v>
      </c>
      <c r="F309" t="s">
        <v>5520</v>
      </c>
      <c r="G309" t="s">
        <v>5557</v>
      </c>
      <c r="H309" t="s">
        <v>5558</v>
      </c>
      <c r="I309" t="s">
        <v>5559</v>
      </c>
      <c r="J309" t="s">
        <v>5560</v>
      </c>
      <c r="K309" s="21" t="s">
        <v>797</v>
      </c>
    </row>
    <row r="310" spans="1:11" ht="16" x14ac:dyDescent="0.2">
      <c r="A310" t="s">
        <v>5641</v>
      </c>
      <c r="B310" t="s">
        <v>797</v>
      </c>
      <c r="C310" t="s">
        <v>37</v>
      </c>
      <c r="D310" t="s">
        <v>5642</v>
      </c>
      <c r="E310" t="s">
        <v>4861</v>
      </c>
      <c r="F310" t="s">
        <v>5520</v>
      </c>
      <c r="G310" t="s">
        <v>5557</v>
      </c>
      <c r="H310" t="s">
        <v>5558</v>
      </c>
      <c r="I310" t="s">
        <v>5559</v>
      </c>
      <c r="J310" t="s">
        <v>5560</v>
      </c>
      <c r="K310" s="21" t="s">
        <v>797</v>
      </c>
    </row>
    <row r="311" spans="1:11" ht="16" x14ac:dyDescent="0.2">
      <c r="A311" t="s">
        <v>5643</v>
      </c>
      <c r="B311" t="s">
        <v>797</v>
      </c>
      <c r="C311" t="s">
        <v>37</v>
      </c>
      <c r="D311" t="s">
        <v>5644</v>
      </c>
      <c r="E311" t="s">
        <v>4861</v>
      </c>
      <c r="F311" t="s">
        <v>5520</v>
      </c>
      <c r="G311" t="s">
        <v>5557</v>
      </c>
      <c r="H311" t="s">
        <v>5558</v>
      </c>
      <c r="I311" t="s">
        <v>5559</v>
      </c>
      <c r="J311" t="s">
        <v>5560</v>
      </c>
      <c r="K311" s="21" t="s">
        <v>797</v>
      </c>
    </row>
    <row r="312" spans="1:11" ht="16" x14ac:dyDescent="0.2">
      <c r="A312" t="s">
        <v>5645</v>
      </c>
      <c r="B312" t="s">
        <v>797</v>
      </c>
      <c r="C312" t="s">
        <v>37</v>
      </c>
      <c r="D312" t="s">
        <v>37</v>
      </c>
      <c r="E312" t="s">
        <v>4861</v>
      </c>
      <c r="F312" t="s">
        <v>5520</v>
      </c>
      <c r="G312" t="s">
        <v>5557</v>
      </c>
      <c r="H312" t="s">
        <v>5558</v>
      </c>
      <c r="I312" t="s">
        <v>5559</v>
      </c>
      <c r="J312" t="s">
        <v>5560</v>
      </c>
      <c r="K312" s="21" t="s">
        <v>797</v>
      </c>
    </row>
    <row r="313" spans="1:11" ht="16" x14ac:dyDescent="0.2">
      <c r="A313" t="s">
        <v>5646</v>
      </c>
      <c r="B313" t="s">
        <v>797</v>
      </c>
      <c r="C313" t="s">
        <v>37</v>
      </c>
      <c r="D313" t="s">
        <v>5647</v>
      </c>
      <c r="E313" t="s">
        <v>4861</v>
      </c>
      <c r="F313" t="s">
        <v>5520</v>
      </c>
      <c r="G313" t="s">
        <v>5557</v>
      </c>
      <c r="H313" t="s">
        <v>5558</v>
      </c>
      <c r="I313" t="s">
        <v>5559</v>
      </c>
      <c r="J313" t="s">
        <v>5560</v>
      </c>
      <c r="K313" s="21" t="s">
        <v>797</v>
      </c>
    </row>
    <row r="314" spans="1:11" ht="16" x14ac:dyDescent="0.2">
      <c r="A314" t="s">
        <v>5648</v>
      </c>
      <c r="B314" t="s">
        <v>797</v>
      </c>
      <c r="C314" t="s">
        <v>37</v>
      </c>
      <c r="D314" t="s">
        <v>37</v>
      </c>
      <c r="E314" t="s">
        <v>4861</v>
      </c>
      <c r="F314" t="s">
        <v>5520</v>
      </c>
      <c r="G314" t="s">
        <v>5557</v>
      </c>
      <c r="H314" t="s">
        <v>5558</v>
      </c>
      <c r="I314" t="s">
        <v>5559</v>
      </c>
      <c r="J314" t="s">
        <v>5560</v>
      </c>
      <c r="K314" s="21" t="s">
        <v>797</v>
      </c>
    </row>
    <row r="315" spans="1:11" ht="16" x14ac:dyDescent="0.2">
      <c r="A315" t="s">
        <v>5649</v>
      </c>
      <c r="B315" t="s">
        <v>797</v>
      </c>
      <c r="C315" t="s">
        <v>37</v>
      </c>
      <c r="D315" t="s">
        <v>37</v>
      </c>
      <c r="E315" t="s">
        <v>4861</v>
      </c>
      <c r="F315" t="s">
        <v>5520</v>
      </c>
      <c r="G315" t="s">
        <v>5557</v>
      </c>
      <c r="H315" t="s">
        <v>5558</v>
      </c>
      <c r="I315" t="s">
        <v>5559</v>
      </c>
      <c r="J315" t="s">
        <v>5560</v>
      </c>
      <c r="K315" s="21" t="s">
        <v>797</v>
      </c>
    </row>
    <row r="316" spans="1:11" ht="16" x14ac:dyDescent="0.2">
      <c r="A316" t="s">
        <v>5650</v>
      </c>
      <c r="B316" t="s">
        <v>797</v>
      </c>
      <c r="C316" t="s">
        <v>5651</v>
      </c>
      <c r="D316" t="s">
        <v>5652</v>
      </c>
      <c r="E316" t="s">
        <v>4481</v>
      </c>
      <c r="F316" t="s">
        <v>5653</v>
      </c>
      <c r="G316" t="s">
        <v>5654</v>
      </c>
      <c r="H316" t="s">
        <v>5655</v>
      </c>
      <c r="I316" t="s">
        <v>5656</v>
      </c>
      <c r="J316" t="s">
        <v>5657</v>
      </c>
      <c r="K316" s="21" t="s">
        <v>797</v>
      </c>
    </row>
    <row r="317" spans="1:11" ht="16" x14ac:dyDescent="0.2">
      <c r="A317" t="s">
        <v>5658</v>
      </c>
      <c r="B317" t="s">
        <v>797</v>
      </c>
      <c r="C317" t="s">
        <v>5659</v>
      </c>
      <c r="D317" t="s">
        <v>5660</v>
      </c>
      <c r="E317" t="s">
        <v>4481</v>
      </c>
      <c r="F317" t="s">
        <v>5653</v>
      </c>
      <c r="G317" t="s">
        <v>5661</v>
      </c>
      <c r="H317" t="s">
        <v>5662</v>
      </c>
      <c r="I317" t="s">
        <v>5663</v>
      </c>
      <c r="J317" t="s">
        <v>5664</v>
      </c>
      <c r="K317" s="21" t="s">
        <v>797</v>
      </c>
    </row>
    <row r="318" spans="1:11" ht="16" x14ac:dyDescent="0.2">
      <c r="A318" t="s">
        <v>5665</v>
      </c>
      <c r="B318" t="s">
        <v>797</v>
      </c>
      <c r="C318" t="s">
        <v>5666</v>
      </c>
      <c r="D318" t="s">
        <v>5667</v>
      </c>
      <c r="E318" t="s">
        <v>4462</v>
      </c>
      <c r="F318" t="s">
        <v>5653</v>
      </c>
      <c r="G318" t="s">
        <v>5668</v>
      </c>
      <c r="H318" t="s">
        <v>5669</v>
      </c>
      <c r="I318" t="s">
        <v>5670</v>
      </c>
      <c r="J318" t="s">
        <v>5671</v>
      </c>
      <c r="K318" s="21" t="s">
        <v>797</v>
      </c>
    </row>
    <row r="319" spans="1:11" ht="16" x14ac:dyDescent="0.2">
      <c r="A319" t="s">
        <v>5672</v>
      </c>
      <c r="B319" t="s">
        <v>797</v>
      </c>
      <c r="C319" t="s">
        <v>5673</v>
      </c>
      <c r="D319" t="s">
        <v>5674</v>
      </c>
      <c r="E319" t="s">
        <v>4481</v>
      </c>
      <c r="F319" t="s">
        <v>5653</v>
      </c>
      <c r="G319" t="s">
        <v>5675</v>
      </c>
      <c r="H319" t="s">
        <v>5676</v>
      </c>
      <c r="I319" t="s">
        <v>5677</v>
      </c>
      <c r="J319" t="s">
        <v>5678</v>
      </c>
      <c r="K319" s="21" t="s">
        <v>797</v>
      </c>
    </row>
    <row r="320" spans="1:11" ht="16" x14ac:dyDescent="0.2">
      <c r="A320" t="s">
        <v>5679</v>
      </c>
      <c r="B320" t="s">
        <v>797</v>
      </c>
      <c r="C320" t="s">
        <v>5680</v>
      </c>
      <c r="D320" t="s">
        <v>5681</v>
      </c>
      <c r="E320" t="s">
        <v>4481</v>
      </c>
      <c r="F320" t="s">
        <v>5653</v>
      </c>
      <c r="G320" t="s">
        <v>5682</v>
      </c>
      <c r="H320" t="s">
        <v>5683</v>
      </c>
      <c r="I320" t="s">
        <v>5684</v>
      </c>
      <c r="J320" t="s">
        <v>5685</v>
      </c>
      <c r="K320" s="21" t="s">
        <v>797</v>
      </c>
    </row>
    <row r="321" spans="1:11" ht="16" x14ac:dyDescent="0.2">
      <c r="A321" t="s">
        <v>5686</v>
      </c>
      <c r="B321" t="s">
        <v>797</v>
      </c>
      <c r="C321" t="s">
        <v>5687</v>
      </c>
      <c r="D321" t="s">
        <v>5688</v>
      </c>
      <c r="E321" t="s">
        <v>4481</v>
      </c>
      <c r="F321" t="s">
        <v>5653</v>
      </c>
      <c r="G321" t="s">
        <v>5689</v>
      </c>
      <c r="H321" t="s">
        <v>5690</v>
      </c>
      <c r="I321" t="s">
        <v>5691</v>
      </c>
      <c r="J321" t="s">
        <v>5692</v>
      </c>
      <c r="K321" s="21" t="s">
        <v>797</v>
      </c>
    </row>
    <row r="322" spans="1:11" ht="16" x14ac:dyDescent="0.2">
      <c r="A322" t="s">
        <v>5693</v>
      </c>
      <c r="B322" t="s">
        <v>797</v>
      </c>
      <c r="C322" t="s">
        <v>5694</v>
      </c>
      <c r="D322" t="s">
        <v>5695</v>
      </c>
      <c r="E322" t="s">
        <v>4481</v>
      </c>
      <c r="F322" t="s">
        <v>5653</v>
      </c>
      <c r="G322" t="s">
        <v>5696</v>
      </c>
      <c r="H322" t="s">
        <v>5697</v>
      </c>
      <c r="I322" t="s">
        <v>5698</v>
      </c>
      <c r="J322" t="s">
        <v>5699</v>
      </c>
      <c r="K322" s="21" t="s">
        <v>797</v>
      </c>
    </row>
    <row r="323" spans="1:11" ht="16" x14ac:dyDescent="0.2">
      <c r="A323" t="s">
        <v>5700</v>
      </c>
      <c r="B323" t="s">
        <v>5701</v>
      </c>
      <c r="C323" t="s">
        <v>5702</v>
      </c>
      <c r="D323" t="s">
        <v>5703</v>
      </c>
      <c r="E323" t="s">
        <v>4481</v>
      </c>
      <c r="F323" t="s">
        <v>5653</v>
      </c>
      <c r="G323" t="s">
        <v>5704</v>
      </c>
      <c r="H323" t="s">
        <v>5705</v>
      </c>
      <c r="I323" t="s">
        <v>5706</v>
      </c>
      <c r="J323" t="s">
        <v>5707</v>
      </c>
      <c r="K323" s="21" t="s">
        <v>797</v>
      </c>
    </row>
    <row r="324" spans="1:11" ht="16" x14ac:dyDescent="0.2">
      <c r="A324" t="s">
        <v>5708</v>
      </c>
      <c r="B324" t="s">
        <v>37</v>
      </c>
      <c r="C324" t="s">
        <v>5709</v>
      </c>
      <c r="D324" t="s">
        <v>5710</v>
      </c>
      <c r="E324" t="s">
        <v>4481</v>
      </c>
      <c r="F324" t="s">
        <v>5653</v>
      </c>
      <c r="G324" t="s">
        <v>5711</v>
      </c>
      <c r="H324" t="s">
        <v>5712</v>
      </c>
      <c r="I324" t="s">
        <v>5713</v>
      </c>
      <c r="J324" t="s">
        <v>5714</v>
      </c>
      <c r="K324" s="21" t="s">
        <v>797</v>
      </c>
    </row>
    <row r="325" spans="1:11" ht="16" x14ac:dyDescent="0.2">
      <c r="A325" t="s">
        <v>5715</v>
      </c>
      <c r="B325" t="s">
        <v>797</v>
      </c>
      <c r="C325" t="s">
        <v>5716</v>
      </c>
      <c r="D325" t="s">
        <v>5717</v>
      </c>
      <c r="E325" t="s">
        <v>4481</v>
      </c>
      <c r="F325" t="s">
        <v>5653</v>
      </c>
      <c r="G325" t="s">
        <v>5718</v>
      </c>
      <c r="H325" t="s">
        <v>5719</v>
      </c>
      <c r="I325" t="s">
        <v>5720</v>
      </c>
      <c r="J325" t="s">
        <v>5721</v>
      </c>
      <c r="K325" s="21" t="s">
        <v>797</v>
      </c>
    </row>
    <row r="326" spans="1:11" ht="16" x14ac:dyDescent="0.2">
      <c r="A326" t="s">
        <v>5722</v>
      </c>
      <c r="B326" t="s">
        <v>797</v>
      </c>
      <c r="C326" t="s">
        <v>5723</v>
      </c>
      <c r="D326" t="s">
        <v>5724</v>
      </c>
      <c r="E326" t="s">
        <v>4462</v>
      </c>
      <c r="F326" t="s">
        <v>5653</v>
      </c>
      <c r="G326" t="s">
        <v>5725</v>
      </c>
      <c r="H326" t="s">
        <v>5726</v>
      </c>
      <c r="I326" t="s">
        <v>5727</v>
      </c>
      <c r="J326" t="s">
        <v>5728</v>
      </c>
      <c r="K326" s="21" t="s">
        <v>797</v>
      </c>
    </row>
    <row r="327" spans="1:11" ht="16" x14ac:dyDescent="0.2">
      <c r="A327" t="s">
        <v>5729</v>
      </c>
      <c r="B327" t="s">
        <v>797</v>
      </c>
      <c r="C327" t="s">
        <v>5730</v>
      </c>
      <c r="D327" t="s">
        <v>5731</v>
      </c>
      <c r="E327" t="s">
        <v>4481</v>
      </c>
      <c r="F327" t="s">
        <v>5653</v>
      </c>
      <c r="G327" t="s">
        <v>5732</v>
      </c>
      <c r="H327" t="s">
        <v>5733</v>
      </c>
      <c r="I327" t="s">
        <v>5734</v>
      </c>
      <c r="J327" t="s">
        <v>5735</v>
      </c>
      <c r="K327" s="21" t="s">
        <v>797</v>
      </c>
    </row>
    <row r="328" spans="1:11" ht="16" x14ac:dyDescent="0.2">
      <c r="A328" t="s">
        <v>5736</v>
      </c>
      <c r="B328" t="s">
        <v>797</v>
      </c>
      <c r="C328" t="s">
        <v>5737</v>
      </c>
      <c r="D328" t="s">
        <v>5738</v>
      </c>
      <c r="E328" t="s">
        <v>4582</v>
      </c>
      <c r="F328" t="s">
        <v>5653</v>
      </c>
      <c r="G328" t="s">
        <v>5739</v>
      </c>
      <c r="H328" t="s">
        <v>5740</v>
      </c>
      <c r="I328" t="s">
        <v>5741</v>
      </c>
      <c r="J328" t="s">
        <v>5742</v>
      </c>
      <c r="K328" s="21" t="s">
        <v>797</v>
      </c>
    </row>
    <row r="329" spans="1:11" ht="16" x14ac:dyDescent="0.2">
      <c r="A329" t="s">
        <v>5743</v>
      </c>
      <c r="B329" t="s">
        <v>797</v>
      </c>
      <c r="C329" t="s">
        <v>5744</v>
      </c>
      <c r="D329" t="s">
        <v>5745</v>
      </c>
      <c r="E329" t="s">
        <v>4582</v>
      </c>
      <c r="F329" t="s">
        <v>5653</v>
      </c>
      <c r="G329" t="s">
        <v>5746</v>
      </c>
      <c r="H329" t="s">
        <v>5747</v>
      </c>
      <c r="I329" t="s">
        <v>5748</v>
      </c>
      <c r="J329" t="s">
        <v>5749</v>
      </c>
      <c r="K329" s="21" t="s">
        <v>797</v>
      </c>
    </row>
    <row r="330" spans="1:11" ht="16" x14ac:dyDescent="0.2">
      <c r="A330" t="s">
        <v>5750</v>
      </c>
      <c r="B330" t="s">
        <v>797</v>
      </c>
      <c r="C330" t="s">
        <v>37</v>
      </c>
      <c r="D330" t="s">
        <v>5751</v>
      </c>
      <c r="E330" t="s">
        <v>4481</v>
      </c>
      <c r="F330" t="s">
        <v>5653</v>
      </c>
      <c r="G330" t="s">
        <v>5752</v>
      </c>
      <c r="H330" t="s">
        <v>5753</v>
      </c>
      <c r="I330" t="s">
        <v>5754</v>
      </c>
      <c r="J330" t="s">
        <v>5755</v>
      </c>
      <c r="K330" s="21" t="s">
        <v>797</v>
      </c>
    </row>
    <row r="331" spans="1:11" ht="16" x14ac:dyDescent="0.2">
      <c r="A331" t="s">
        <v>5756</v>
      </c>
      <c r="B331" t="s">
        <v>797</v>
      </c>
      <c r="C331" t="s">
        <v>5757</v>
      </c>
      <c r="D331" t="s">
        <v>5758</v>
      </c>
      <c r="E331" t="s">
        <v>4481</v>
      </c>
      <c r="F331" t="s">
        <v>5653</v>
      </c>
      <c r="G331" t="s">
        <v>5759</v>
      </c>
      <c r="H331" t="s">
        <v>5760</v>
      </c>
      <c r="I331" t="s">
        <v>5761</v>
      </c>
      <c r="J331" t="s">
        <v>5762</v>
      </c>
      <c r="K331" s="21" t="s">
        <v>797</v>
      </c>
    </row>
    <row r="332" spans="1:11" ht="16" x14ac:dyDescent="0.2">
      <c r="A332" t="s">
        <v>5763</v>
      </c>
      <c r="B332" t="s">
        <v>797</v>
      </c>
      <c r="C332" t="s">
        <v>5764</v>
      </c>
      <c r="D332" t="s">
        <v>5765</v>
      </c>
      <c r="E332" t="s">
        <v>4481</v>
      </c>
      <c r="F332" t="s">
        <v>5653</v>
      </c>
      <c r="G332" t="s">
        <v>5766</v>
      </c>
      <c r="H332" t="s">
        <v>5767</v>
      </c>
      <c r="I332" t="s">
        <v>5768</v>
      </c>
      <c r="J332" t="s">
        <v>5769</v>
      </c>
      <c r="K332" s="21" t="s">
        <v>797</v>
      </c>
    </row>
    <row r="333" spans="1:11" ht="16" x14ac:dyDescent="0.2">
      <c r="A333" t="s">
        <v>5770</v>
      </c>
      <c r="B333" t="s">
        <v>797</v>
      </c>
      <c r="C333" t="s">
        <v>5771</v>
      </c>
      <c r="D333" t="s">
        <v>5772</v>
      </c>
      <c r="E333" t="s">
        <v>4597</v>
      </c>
      <c r="F333" t="s">
        <v>5653</v>
      </c>
      <c r="G333" t="s">
        <v>5773</v>
      </c>
      <c r="H333" t="s">
        <v>5774</v>
      </c>
      <c r="I333" t="s">
        <v>5775</v>
      </c>
      <c r="J333" t="s">
        <v>5776</v>
      </c>
      <c r="K333" s="21" t="s">
        <v>797</v>
      </c>
    </row>
    <row r="334" spans="1:11" ht="16" x14ac:dyDescent="0.2">
      <c r="A334" t="s">
        <v>5777</v>
      </c>
      <c r="B334" t="s">
        <v>797</v>
      </c>
      <c r="C334" t="s">
        <v>5778</v>
      </c>
      <c r="D334" t="s">
        <v>5779</v>
      </c>
      <c r="E334" t="s">
        <v>4481</v>
      </c>
      <c r="F334" t="s">
        <v>5653</v>
      </c>
      <c r="G334" t="s">
        <v>5780</v>
      </c>
      <c r="H334" t="s">
        <v>5781</v>
      </c>
      <c r="I334" t="s">
        <v>5782</v>
      </c>
      <c r="J334" t="s">
        <v>5783</v>
      </c>
      <c r="K334" s="21" t="s">
        <v>797</v>
      </c>
    </row>
    <row r="335" spans="1:11" ht="16" x14ac:dyDescent="0.2">
      <c r="A335" t="s">
        <v>5784</v>
      </c>
      <c r="B335" t="s">
        <v>797</v>
      </c>
      <c r="C335" t="s">
        <v>5785</v>
      </c>
      <c r="D335" t="s">
        <v>5786</v>
      </c>
      <c r="E335" t="s">
        <v>4481</v>
      </c>
      <c r="F335" t="s">
        <v>5653</v>
      </c>
      <c r="G335" t="s">
        <v>5787</v>
      </c>
      <c r="H335" t="s">
        <v>5788</v>
      </c>
      <c r="I335" t="s">
        <v>5789</v>
      </c>
      <c r="J335" t="s">
        <v>5790</v>
      </c>
      <c r="K335" s="21" t="s">
        <v>797</v>
      </c>
    </row>
    <row r="336" spans="1:11" ht="16" x14ac:dyDescent="0.2">
      <c r="A336" t="s">
        <v>5791</v>
      </c>
      <c r="B336" t="s">
        <v>797</v>
      </c>
      <c r="C336" t="s">
        <v>5792</v>
      </c>
      <c r="D336" t="s">
        <v>5793</v>
      </c>
      <c r="E336" t="s">
        <v>4481</v>
      </c>
      <c r="F336" t="s">
        <v>5653</v>
      </c>
      <c r="G336" t="s">
        <v>5794</v>
      </c>
      <c r="H336" t="s">
        <v>5795</v>
      </c>
      <c r="I336" t="s">
        <v>5796</v>
      </c>
      <c r="J336" t="s">
        <v>5797</v>
      </c>
      <c r="K336" s="21" t="s">
        <v>797</v>
      </c>
    </row>
    <row r="337" spans="1:11" ht="16" x14ac:dyDescent="0.2">
      <c r="A337" t="s">
        <v>5798</v>
      </c>
      <c r="B337" t="s">
        <v>797</v>
      </c>
      <c r="C337" t="s">
        <v>5799</v>
      </c>
      <c r="D337" t="s">
        <v>5800</v>
      </c>
      <c r="E337" t="s">
        <v>4481</v>
      </c>
      <c r="F337" t="s">
        <v>5653</v>
      </c>
      <c r="G337" t="s">
        <v>5801</v>
      </c>
      <c r="H337" t="s">
        <v>5802</v>
      </c>
      <c r="I337" t="s">
        <v>5803</v>
      </c>
      <c r="J337" t="s">
        <v>5804</v>
      </c>
      <c r="K337" s="21" t="s">
        <v>797</v>
      </c>
    </row>
    <row r="338" spans="1:11" ht="16" x14ac:dyDescent="0.2">
      <c r="A338" t="s">
        <v>5805</v>
      </c>
      <c r="B338" t="s">
        <v>797</v>
      </c>
      <c r="C338" t="s">
        <v>5806</v>
      </c>
      <c r="D338" t="s">
        <v>717</v>
      </c>
      <c r="E338" t="s">
        <v>4481</v>
      </c>
      <c r="F338" t="s">
        <v>5653</v>
      </c>
      <c r="G338" t="s">
        <v>5807</v>
      </c>
      <c r="H338" t="s">
        <v>5808</v>
      </c>
      <c r="I338" t="s">
        <v>5809</v>
      </c>
      <c r="J338" t="s">
        <v>5810</v>
      </c>
      <c r="K338" s="21" t="s">
        <v>797</v>
      </c>
    </row>
    <row r="339" spans="1:11" ht="16" x14ac:dyDescent="0.2">
      <c r="A339" t="s">
        <v>5811</v>
      </c>
      <c r="B339" t="s">
        <v>797</v>
      </c>
      <c r="C339" t="s">
        <v>5812</v>
      </c>
      <c r="D339" t="s">
        <v>5813</v>
      </c>
      <c r="E339" t="s">
        <v>4481</v>
      </c>
      <c r="F339" t="s">
        <v>5653</v>
      </c>
      <c r="G339" t="s">
        <v>5814</v>
      </c>
      <c r="H339" t="s">
        <v>5815</v>
      </c>
      <c r="I339" t="s">
        <v>5816</v>
      </c>
      <c r="J339" t="s">
        <v>5817</v>
      </c>
      <c r="K339" s="21" t="s">
        <v>797</v>
      </c>
    </row>
    <row r="340" spans="1:11" ht="16" x14ac:dyDescent="0.2">
      <c r="A340" t="s">
        <v>5818</v>
      </c>
      <c r="B340" t="s">
        <v>797</v>
      </c>
      <c r="C340" t="s">
        <v>5819</v>
      </c>
      <c r="D340" t="s">
        <v>5820</v>
      </c>
      <c r="E340" t="s">
        <v>4481</v>
      </c>
      <c r="F340" t="s">
        <v>5653</v>
      </c>
      <c r="G340" t="s">
        <v>5821</v>
      </c>
      <c r="H340" t="s">
        <v>5822</v>
      </c>
      <c r="I340" t="s">
        <v>5823</v>
      </c>
      <c r="J340" t="s">
        <v>5824</v>
      </c>
      <c r="K340" s="21" t="s">
        <v>797</v>
      </c>
    </row>
    <row r="341" spans="1:11" ht="16" x14ac:dyDescent="0.2">
      <c r="A341" t="s">
        <v>5825</v>
      </c>
      <c r="B341" t="s">
        <v>797</v>
      </c>
      <c r="C341" t="s">
        <v>5826</v>
      </c>
      <c r="D341" t="s">
        <v>5827</v>
      </c>
      <c r="E341" t="s">
        <v>4481</v>
      </c>
      <c r="F341" t="s">
        <v>5653</v>
      </c>
      <c r="G341" t="s">
        <v>5828</v>
      </c>
      <c r="H341" t="s">
        <v>5829</v>
      </c>
      <c r="I341" t="s">
        <v>5830</v>
      </c>
      <c r="J341" t="s">
        <v>5831</v>
      </c>
      <c r="K341" s="21" t="s">
        <v>797</v>
      </c>
    </row>
    <row r="342" spans="1:11" ht="16" x14ac:dyDescent="0.2">
      <c r="A342" t="s">
        <v>5832</v>
      </c>
      <c r="B342" t="s">
        <v>5833</v>
      </c>
      <c r="C342" t="s">
        <v>37</v>
      </c>
      <c r="D342" t="s">
        <v>37</v>
      </c>
      <c r="E342" t="s">
        <v>4701</v>
      </c>
      <c r="F342" t="s">
        <v>5653</v>
      </c>
      <c r="G342" t="s">
        <v>5834</v>
      </c>
      <c r="H342" t="s">
        <v>5835</v>
      </c>
      <c r="I342" t="s">
        <v>5836</v>
      </c>
      <c r="J342" t="s">
        <v>5837</v>
      </c>
      <c r="K342" s="21" t="s">
        <v>797</v>
      </c>
    </row>
    <row r="343" spans="1:11" ht="16" x14ac:dyDescent="0.2">
      <c r="A343" t="s">
        <v>5838</v>
      </c>
      <c r="B343" t="s">
        <v>797</v>
      </c>
      <c r="C343" t="s">
        <v>5839</v>
      </c>
      <c r="D343" t="s">
        <v>5840</v>
      </c>
      <c r="E343" t="s">
        <v>4701</v>
      </c>
      <c r="F343" t="s">
        <v>5653</v>
      </c>
      <c r="G343" t="s">
        <v>5834</v>
      </c>
      <c r="H343" t="s">
        <v>5835</v>
      </c>
      <c r="I343" t="s">
        <v>5836</v>
      </c>
      <c r="J343" t="s">
        <v>5837</v>
      </c>
      <c r="K343" s="21" t="s">
        <v>797</v>
      </c>
    </row>
    <row r="344" spans="1:11" ht="16" x14ac:dyDescent="0.2">
      <c r="A344" t="s">
        <v>5841</v>
      </c>
      <c r="B344" t="s">
        <v>797</v>
      </c>
      <c r="C344" t="s">
        <v>5842</v>
      </c>
      <c r="D344" t="s">
        <v>5843</v>
      </c>
      <c r="E344" t="s">
        <v>4701</v>
      </c>
      <c r="F344" t="s">
        <v>5653</v>
      </c>
      <c r="G344" t="s">
        <v>5834</v>
      </c>
      <c r="H344" t="s">
        <v>5835</v>
      </c>
      <c r="I344" t="s">
        <v>5836</v>
      </c>
      <c r="J344" t="s">
        <v>5837</v>
      </c>
      <c r="K344" s="21" t="s">
        <v>797</v>
      </c>
    </row>
    <row r="345" spans="1:11" ht="16" x14ac:dyDescent="0.2">
      <c r="A345" t="s">
        <v>5832</v>
      </c>
      <c r="B345" t="s">
        <v>797</v>
      </c>
      <c r="C345" t="s">
        <v>5844</v>
      </c>
      <c r="D345" t="s">
        <v>5845</v>
      </c>
      <c r="E345" t="s">
        <v>4701</v>
      </c>
      <c r="F345" t="s">
        <v>5653</v>
      </c>
      <c r="G345" t="s">
        <v>5834</v>
      </c>
      <c r="H345" t="s">
        <v>5835</v>
      </c>
      <c r="I345" t="s">
        <v>5836</v>
      </c>
      <c r="J345" t="s">
        <v>5837</v>
      </c>
      <c r="K345" s="21" t="s">
        <v>797</v>
      </c>
    </row>
    <row r="346" spans="1:11" ht="16" x14ac:dyDescent="0.2">
      <c r="A346" t="s">
        <v>5846</v>
      </c>
      <c r="B346" t="s">
        <v>797</v>
      </c>
      <c r="C346" t="s">
        <v>5847</v>
      </c>
      <c r="D346" t="s">
        <v>5848</v>
      </c>
      <c r="E346" t="s">
        <v>4701</v>
      </c>
      <c r="F346" t="s">
        <v>5653</v>
      </c>
      <c r="G346" t="s">
        <v>5834</v>
      </c>
      <c r="H346" t="s">
        <v>5835</v>
      </c>
      <c r="I346" t="s">
        <v>5836</v>
      </c>
      <c r="J346" t="s">
        <v>5837</v>
      </c>
      <c r="K346" s="21" t="s">
        <v>797</v>
      </c>
    </row>
    <row r="347" spans="1:11" ht="16" x14ac:dyDescent="0.2">
      <c r="A347" t="s">
        <v>5849</v>
      </c>
      <c r="B347" t="s">
        <v>797</v>
      </c>
      <c r="C347" t="s">
        <v>5850</v>
      </c>
      <c r="D347" t="s">
        <v>5851</v>
      </c>
      <c r="E347" t="s">
        <v>4462</v>
      </c>
      <c r="F347" t="s">
        <v>5653</v>
      </c>
      <c r="G347" t="s">
        <v>5852</v>
      </c>
      <c r="H347" t="s">
        <v>5853</v>
      </c>
      <c r="I347" t="s">
        <v>5854</v>
      </c>
      <c r="J347" t="s">
        <v>5855</v>
      </c>
      <c r="K347" s="21" t="s">
        <v>797</v>
      </c>
    </row>
    <row r="348" spans="1:11" ht="16" x14ac:dyDescent="0.2">
      <c r="A348" t="s">
        <v>5856</v>
      </c>
      <c r="B348" t="s">
        <v>797</v>
      </c>
      <c r="C348" t="s">
        <v>5857</v>
      </c>
      <c r="D348" t="s">
        <v>5858</v>
      </c>
      <c r="E348" t="s">
        <v>4462</v>
      </c>
      <c r="F348" t="s">
        <v>5653</v>
      </c>
      <c r="G348" t="s">
        <v>5859</v>
      </c>
      <c r="H348" t="s">
        <v>5860</v>
      </c>
      <c r="I348" t="s">
        <v>5861</v>
      </c>
      <c r="J348" t="s">
        <v>5862</v>
      </c>
      <c r="K348" s="21" t="s">
        <v>797</v>
      </c>
    </row>
    <row r="349" spans="1:11" ht="16" x14ac:dyDescent="0.2">
      <c r="A349" t="s">
        <v>5863</v>
      </c>
      <c r="B349" t="s">
        <v>797</v>
      </c>
      <c r="C349" t="s">
        <v>5864</v>
      </c>
      <c r="D349" t="s">
        <v>5865</v>
      </c>
      <c r="E349" t="s">
        <v>4582</v>
      </c>
      <c r="F349" t="s">
        <v>5653</v>
      </c>
      <c r="G349" t="s">
        <v>5866</v>
      </c>
      <c r="H349" t="s">
        <v>5867</v>
      </c>
      <c r="I349" t="s">
        <v>5868</v>
      </c>
      <c r="J349" t="s">
        <v>5869</v>
      </c>
      <c r="K349" s="21" t="s">
        <v>797</v>
      </c>
    </row>
    <row r="350" spans="1:11" ht="16" x14ac:dyDescent="0.2">
      <c r="A350" t="s">
        <v>5870</v>
      </c>
      <c r="B350" t="s">
        <v>797</v>
      </c>
      <c r="C350" t="s">
        <v>5871</v>
      </c>
      <c r="D350" t="s">
        <v>5872</v>
      </c>
      <c r="E350" t="s">
        <v>4481</v>
      </c>
      <c r="F350" t="s">
        <v>5653</v>
      </c>
      <c r="G350" t="s">
        <v>5873</v>
      </c>
      <c r="H350" t="s">
        <v>5874</v>
      </c>
      <c r="I350" t="s">
        <v>5875</v>
      </c>
      <c r="J350" t="s">
        <v>5876</v>
      </c>
      <c r="K350" s="21" t="s">
        <v>797</v>
      </c>
    </row>
    <row r="351" spans="1:11" ht="16" x14ac:dyDescent="0.2">
      <c r="A351" t="s">
        <v>5877</v>
      </c>
      <c r="B351" t="s">
        <v>797</v>
      </c>
      <c r="C351" t="s">
        <v>5878</v>
      </c>
      <c r="D351" t="s">
        <v>5879</v>
      </c>
      <c r="E351" t="s">
        <v>4481</v>
      </c>
      <c r="F351" t="s">
        <v>5653</v>
      </c>
      <c r="G351" t="s">
        <v>5880</v>
      </c>
      <c r="H351" t="s">
        <v>5881</v>
      </c>
      <c r="I351" t="s">
        <v>5882</v>
      </c>
      <c r="J351" t="s">
        <v>5883</v>
      </c>
      <c r="K351" s="21" t="s">
        <v>797</v>
      </c>
    </row>
    <row r="352" spans="1:11" ht="16" x14ac:dyDescent="0.2">
      <c r="A352" t="s">
        <v>5884</v>
      </c>
      <c r="B352" t="s">
        <v>797</v>
      </c>
      <c r="C352" t="s">
        <v>5885</v>
      </c>
      <c r="D352" t="s">
        <v>5886</v>
      </c>
      <c r="E352" t="s">
        <v>4481</v>
      </c>
      <c r="F352" t="s">
        <v>5653</v>
      </c>
      <c r="G352" t="s">
        <v>5887</v>
      </c>
      <c r="H352" t="s">
        <v>5888</v>
      </c>
      <c r="I352" t="s">
        <v>5889</v>
      </c>
      <c r="J352" t="s">
        <v>5890</v>
      </c>
      <c r="K352" s="21" t="s">
        <v>797</v>
      </c>
    </row>
    <row r="353" spans="1:11" ht="16" x14ac:dyDescent="0.2">
      <c r="A353" t="s">
        <v>5891</v>
      </c>
      <c r="B353" t="s">
        <v>797</v>
      </c>
      <c r="C353" t="s">
        <v>5892</v>
      </c>
      <c r="D353" t="s">
        <v>5893</v>
      </c>
      <c r="E353" t="s">
        <v>4582</v>
      </c>
      <c r="F353" t="s">
        <v>5653</v>
      </c>
      <c r="G353" t="s">
        <v>5894</v>
      </c>
      <c r="H353" t="s">
        <v>5895</v>
      </c>
      <c r="I353" t="s">
        <v>5896</v>
      </c>
      <c r="J353" t="s">
        <v>5897</v>
      </c>
      <c r="K353" s="21" t="s">
        <v>797</v>
      </c>
    </row>
    <row r="354" spans="1:11" ht="16" x14ac:dyDescent="0.2">
      <c r="A354" t="s">
        <v>5898</v>
      </c>
      <c r="B354" t="s">
        <v>797</v>
      </c>
      <c r="C354" t="s">
        <v>5899</v>
      </c>
      <c r="D354" t="s">
        <v>5900</v>
      </c>
      <c r="E354" t="s">
        <v>4481</v>
      </c>
      <c r="F354" t="s">
        <v>5653</v>
      </c>
      <c r="G354" t="s">
        <v>5901</v>
      </c>
      <c r="H354" t="s">
        <v>5902</v>
      </c>
      <c r="I354" t="s">
        <v>5903</v>
      </c>
      <c r="J354" t="s">
        <v>5904</v>
      </c>
      <c r="K354" s="21" t="s">
        <v>797</v>
      </c>
    </row>
    <row r="355" spans="1:11" ht="16" x14ac:dyDescent="0.2">
      <c r="A355" t="s">
        <v>5905</v>
      </c>
      <c r="B355" t="s">
        <v>797</v>
      </c>
      <c r="C355" t="s">
        <v>5906</v>
      </c>
      <c r="D355" t="s">
        <v>5907</v>
      </c>
      <c r="E355" t="s">
        <v>4597</v>
      </c>
      <c r="F355" t="s">
        <v>5653</v>
      </c>
      <c r="G355" t="s">
        <v>5908</v>
      </c>
      <c r="H355" t="s">
        <v>5909</v>
      </c>
      <c r="I355" t="s">
        <v>5910</v>
      </c>
      <c r="J355" t="s">
        <v>5911</v>
      </c>
      <c r="K355" s="21" t="s">
        <v>797</v>
      </c>
    </row>
    <row r="356" spans="1:11" ht="16" x14ac:dyDescent="0.2">
      <c r="A356" t="s">
        <v>5912</v>
      </c>
      <c r="B356" t="s">
        <v>797</v>
      </c>
      <c r="C356" t="s">
        <v>5913</v>
      </c>
      <c r="D356" t="s">
        <v>5914</v>
      </c>
      <c r="E356" t="s">
        <v>4481</v>
      </c>
      <c r="F356" t="s">
        <v>5653</v>
      </c>
      <c r="G356" t="s">
        <v>5915</v>
      </c>
      <c r="H356" t="s">
        <v>5916</v>
      </c>
      <c r="I356" t="s">
        <v>5917</v>
      </c>
      <c r="J356" t="s">
        <v>5918</v>
      </c>
      <c r="K356" s="21" t="s">
        <v>797</v>
      </c>
    </row>
    <row r="357" spans="1:11" ht="16" x14ac:dyDescent="0.2">
      <c r="A357" t="s">
        <v>5919</v>
      </c>
      <c r="B357" t="s">
        <v>797</v>
      </c>
      <c r="C357" t="s">
        <v>5920</v>
      </c>
      <c r="D357" t="s">
        <v>5921</v>
      </c>
      <c r="E357" t="s">
        <v>4701</v>
      </c>
      <c r="F357" t="s">
        <v>5653</v>
      </c>
      <c r="G357" t="s">
        <v>5922</v>
      </c>
      <c r="H357" t="s">
        <v>5923</v>
      </c>
      <c r="I357" t="s">
        <v>5924</v>
      </c>
      <c r="J357" t="s">
        <v>5925</v>
      </c>
      <c r="K357" s="21" t="s">
        <v>797</v>
      </c>
    </row>
    <row r="358" spans="1:11" ht="16" x14ac:dyDescent="0.2">
      <c r="A358" t="s">
        <v>5926</v>
      </c>
      <c r="B358" t="s">
        <v>5927</v>
      </c>
      <c r="C358" t="s">
        <v>37</v>
      </c>
      <c r="D358" t="s">
        <v>37</v>
      </c>
      <c r="E358" t="s">
        <v>4701</v>
      </c>
      <c r="F358" t="s">
        <v>5653</v>
      </c>
      <c r="G358" t="s">
        <v>5928</v>
      </c>
      <c r="H358" t="s">
        <v>5929</v>
      </c>
      <c r="I358" t="s">
        <v>5930</v>
      </c>
      <c r="J358" t="s">
        <v>5931</v>
      </c>
      <c r="K358" s="21" t="s">
        <v>797</v>
      </c>
    </row>
    <row r="359" spans="1:11" ht="16" x14ac:dyDescent="0.2">
      <c r="A359" t="s">
        <v>5932</v>
      </c>
      <c r="B359" t="s">
        <v>797</v>
      </c>
      <c r="C359" t="s">
        <v>5933</v>
      </c>
      <c r="D359" t="s">
        <v>5934</v>
      </c>
      <c r="E359" t="s">
        <v>4701</v>
      </c>
      <c r="F359" t="s">
        <v>5653</v>
      </c>
      <c r="G359" t="s">
        <v>5928</v>
      </c>
      <c r="H359" t="s">
        <v>5929</v>
      </c>
      <c r="I359" t="s">
        <v>5930</v>
      </c>
      <c r="J359" t="s">
        <v>5931</v>
      </c>
      <c r="K359" s="21" t="s">
        <v>797</v>
      </c>
    </row>
    <row r="360" spans="1:11" ht="16" x14ac:dyDescent="0.2">
      <c r="A360" t="s">
        <v>5926</v>
      </c>
      <c r="B360" t="s">
        <v>797</v>
      </c>
      <c r="C360" t="s">
        <v>5935</v>
      </c>
      <c r="D360" t="s">
        <v>5936</v>
      </c>
      <c r="E360" t="s">
        <v>4701</v>
      </c>
      <c r="F360" t="s">
        <v>5653</v>
      </c>
      <c r="G360" t="s">
        <v>5928</v>
      </c>
      <c r="H360" t="s">
        <v>5929</v>
      </c>
      <c r="I360" t="s">
        <v>5930</v>
      </c>
      <c r="J360" t="s">
        <v>5931</v>
      </c>
      <c r="K360" s="21" t="s">
        <v>797</v>
      </c>
    </row>
    <row r="361" spans="1:11" ht="16" x14ac:dyDescent="0.2">
      <c r="A361" t="s">
        <v>5937</v>
      </c>
      <c r="B361" t="s">
        <v>797</v>
      </c>
      <c r="C361" t="s">
        <v>5938</v>
      </c>
      <c r="D361" t="s">
        <v>5939</v>
      </c>
      <c r="E361" t="s">
        <v>4701</v>
      </c>
      <c r="F361" t="s">
        <v>5653</v>
      </c>
      <c r="G361" t="s">
        <v>5928</v>
      </c>
      <c r="H361" t="s">
        <v>5929</v>
      </c>
      <c r="I361" t="s">
        <v>5930</v>
      </c>
      <c r="J361" t="s">
        <v>5931</v>
      </c>
      <c r="K361" s="21" t="s">
        <v>797</v>
      </c>
    </row>
    <row r="362" spans="1:11" ht="16" x14ac:dyDescent="0.2">
      <c r="A362" t="s">
        <v>5940</v>
      </c>
      <c r="B362" t="s">
        <v>797</v>
      </c>
      <c r="C362" t="s">
        <v>5941</v>
      </c>
      <c r="D362" t="s">
        <v>5942</v>
      </c>
      <c r="E362" t="s">
        <v>4688</v>
      </c>
      <c r="F362" t="s">
        <v>5653</v>
      </c>
      <c r="G362" t="s">
        <v>5943</v>
      </c>
      <c r="H362" t="s">
        <v>5944</v>
      </c>
      <c r="I362" t="s">
        <v>5945</v>
      </c>
      <c r="J362" t="s">
        <v>5946</v>
      </c>
      <c r="K362" s="21" t="s">
        <v>797</v>
      </c>
    </row>
    <row r="363" spans="1:11" ht="16" x14ac:dyDescent="0.2">
      <c r="A363" t="s">
        <v>5947</v>
      </c>
      <c r="B363" t="s">
        <v>797</v>
      </c>
      <c r="C363" t="s">
        <v>5948</v>
      </c>
      <c r="D363" t="s">
        <v>5949</v>
      </c>
      <c r="E363" t="s">
        <v>4582</v>
      </c>
      <c r="F363" t="s">
        <v>5653</v>
      </c>
      <c r="G363" t="s">
        <v>5950</v>
      </c>
      <c r="H363" t="s">
        <v>5951</v>
      </c>
      <c r="I363" t="s">
        <v>5952</v>
      </c>
      <c r="J363" t="s">
        <v>5953</v>
      </c>
      <c r="K363" s="21" t="s">
        <v>797</v>
      </c>
    </row>
    <row r="364" spans="1:11" ht="16" x14ac:dyDescent="0.2">
      <c r="A364" t="s">
        <v>5954</v>
      </c>
      <c r="B364" t="s">
        <v>797</v>
      </c>
      <c r="C364" t="s">
        <v>5955</v>
      </c>
      <c r="D364" t="s">
        <v>5956</v>
      </c>
      <c r="E364" t="s">
        <v>4481</v>
      </c>
      <c r="F364" t="s">
        <v>5653</v>
      </c>
      <c r="G364" t="s">
        <v>5957</v>
      </c>
      <c r="H364" t="s">
        <v>5958</v>
      </c>
      <c r="I364" t="s">
        <v>5959</v>
      </c>
      <c r="J364" t="s">
        <v>5960</v>
      </c>
      <c r="K364" s="21" t="s">
        <v>797</v>
      </c>
    </row>
    <row r="365" spans="1:11" ht="16" x14ac:dyDescent="0.2">
      <c r="A365" t="s">
        <v>5961</v>
      </c>
      <c r="B365" t="s">
        <v>797</v>
      </c>
      <c r="C365" t="s">
        <v>5962</v>
      </c>
      <c r="D365" t="s">
        <v>5963</v>
      </c>
      <c r="E365" t="s">
        <v>4481</v>
      </c>
      <c r="F365" t="s">
        <v>5653</v>
      </c>
      <c r="G365" t="s">
        <v>5964</v>
      </c>
      <c r="H365" t="s">
        <v>5965</v>
      </c>
      <c r="I365" t="s">
        <v>5966</v>
      </c>
      <c r="J365" t="s">
        <v>5967</v>
      </c>
      <c r="K365" s="21" t="s">
        <v>797</v>
      </c>
    </row>
    <row r="366" spans="1:11" ht="16" x14ac:dyDescent="0.2">
      <c r="A366" t="s">
        <v>5968</v>
      </c>
      <c r="B366" t="s">
        <v>797</v>
      </c>
      <c r="C366" t="s">
        <v>5969</v>
      </c>
      <c r="D366" t="s">
        <v>5970</v>
      </c>
      <c r="E366" t="s">
        <v>4582</v>
      </c>
      <c r="F366" t="s">
        <v>5653</v>
      </c>
      <c r="G366" t="s">
        <v>5971</v>
      </c>
      <c r="H366" t="s">
        <v>5972</v>
      </c>
      <c r="I366" t="s">
        <v>5973</v>
      </c>
      <c r="J366" t="s">
        <v>5974</v>
      </c>
      <c r="K366" s="21" t="s">
        <v>797</v>
      </c>
    </row>
    <row r="367" spans="1:11" ht="16" x14ac:dyDescent="0.2">
      <c r="A367" t="s">
        <v>5975</v>
      </c>
      <c r="B367" t="s">
        <v>5976</v>
      </c>
      <c r="C367" t="s">
        <v>37</v>
      </c>
      <c r="D367" t="s">
        <v>37</v>
      </c>
      <c r="E367" t="s">
        <v>4861</v>
      </c>
      <c r="F367" t="s">
        <v>5653</v>
      </c>
      <c r="G367" t="s">
        <v>5977</v>
      </c>
      <c r="H367" t="s">
        <v>5978</v>
      </c>
      <c r="I367" t="s">
        <v>5979</v>
      </c>
      <c r="J367" t="s">
        <v>5980</v>
      </c>
      <c r="K367" s="21" t="s">
        <v>797</v>
      </c>
    </row>
    <row r="368" spans="1:11" ht="16" x14ac:dyDescent="0.2">
      <c r="A368" t="s">
        <v>5981</v>
      </c>
      <c r="B368" t="s">
        <v>797</v>
      </c>
      <c r="C368" t="s">
        <v>5982</v>
      </c>
      <c r="D368" t="s">
        <v>5983</v>
      </c>
      <c r="E368" t="s">
        <v>4861</v>
      </c>
      <c r="F368" t="s">
        <v>5653</v>
      </c>
      <c r="G368" t="s">
        <v>5977</v>
      </c>
      <c r="H368" t="s">
        <v>5978</v>
      </c>
      <c r="I368" t="s">
        <v>5979</v>
      </c>
      <c r="J368" t="s">
        <v>5980</v>
      </c>
      <c r="K368" s="21" t="s">
        <v>797</v>
      </c>
    </row>
    <row r="369" spans="1:11" ht="16" x14ac:dyDescent="0.2">
      <c r="A369" t="s">
        <v>5984</v>
      </c>
      <c r="B369" t="s">
        <v>797</v>
      </c>
      <c r="C369" t="s">
        <v>5985</v>
      </c>
      <c r="D369" t="s">
        <v>5986</v>
      </c>
      <c r="E369" t="s">
        <v>4861</v>
      </c>
      <c r="F369" t="s">
        <v>5653</v>
      </c>
      <c r="G369" t="s">
        <v>5977</v>
      </c>
      <c r="H369" t="s">
        <v>5978</v>
      </c>
      <c r="I369" t="s">
        <v>5979</v>
      </c>
      <c r="J369" t="s">
        <v>5980</v>
      </c>
      <c r="K369" s="21" t="s">
        <v>797</v>
      </c>
    </row>
    <row r="370" spans="1:11" ht="16" x14ac:dyDescent="0.2">
      <c r="A370" t="s">
        <v>5987</v>
      </c>
      <c r="B370" t="s">
        <v>797</v>
      </c>
      <c r="C370" t="s">
        <v>37</v>
      </c>
      <c r="D370" t="s">
        <v>5988</v>
      </c>
      <c r="E370" t="s">
        <v>4861</v>
      </c>
      <c r="F370" t="s">
        <v>5653</v>
      </c>
      <c r="G370" t="s">
        <v>5977</v>
      </c>
      <c r="H370" t="s">
        <v>5978</v>
      </c>
      <c r="I370" t="s">
        <v>5979</v>
      </c>
      <c r="J370" t="s">
        <v>5980</v>
      </c>
      <c r="K370" s="21" t="s">
        <v>797</v>
      </c>
    </row>
    <row r="371" spans="1:11" ht="16" x14ac:dyDescent="0.2">
      <c r="A371" t="s">
        <v>5989</v>
      </c>
      <c r="B371" t="s">
        <v>797</v>
      </c>
      <c r="C371" t="s">
        <v>5990</v>
      </c>
      <c r="D371" t="s">
        <v>5991</v>
      </c>
      <c r="E371" t="s">
        <v>4861</v>
      </c>
      <c r="F371" t="s">
        <v>5653</v>
      </c>
      <c r="G371" t="s">
        <v>5977</v>
      </c>
      <c r="H371" t="s">
        <v>5978</v>
      </c>
      <c r="I371" t="s">
        <v>5979</v>
      </c>
      <c r="J371" t="s">
        <v>5980</v>
      </c>
      <c r="K371" s="21" t="s">
        <v>797</v>
      </c>
    </row>
    <row r="372" spans="1:11" ht="16" x14ac:dyDescent="0.2">
      <c r="A372" t="s">
        <v>5992</v>
      </c>
      <c r="B372" t="s">
        <v>797</v>
      </c>
      <c r="C372" t="s">
        <v>5993</v>
      </c>
      <c r="D372" t="s">
        <v>5994</v>
      </c>
      <c r="E372" t="s">
        <v>4861</v>
      </c>
      <c r="F372" t="s">
        <v>5653</v>
      </c>
      <c r="G372" t="s">
        <v>5977</v>
      </c>
      <c r="H372" t="s">
        <v>5978</v>
      </c>
      <c r="I372" t="s">
        <v>5979</v>
      </c>
      <c r="J372" t="s">
        <v>5980</v>
      </c>
      <c r="K372" s="21" t="s">
        <v>797</v>
      </c>
    </row>
    <row r="373" spans="1:11" ht="16" x14ac:dyDescent="0.2">
      <c r="A373" t="s">
        <v>5995</v>
      </c>
      <c r="B373" t="s">
        <v>797</v>
      </c>
      <c r="C373" t="s">
        <v>5996</v>
      </c>
      <c r="D373" t="s">
        <v>5997</v>
      </c>
      <c r="E373" t="s">
        <v>4861</v>
      </c>
      <c r="F373" t="s">
        <v>5653</v>
      </c>
      <c r="G373" t="s">
        <v>5977</v>
      </c>
      <c r="H373" t="s">
        <v>5978</v>
      </c>
      <c r="I373" t="s">
        <v>5979</v>
      </c>
      <c r="J373" t="s">
        <v>5980</v>
      </c>
      <c r="K373" s="21" t="s">
        <v>797</v>
      </c>
    </row>
    <row r="374" spans="1:11" ht="16" x14ac:dyDescent="0.2">
      <c r="A374" t="s">
        <v>5998</v>
      </c>
      <c r="B374" t="s">
        <v>797</v>
      </c>
      <c r="C374" t="s">
        <v>5999</v>
      </c>
      <c r="D374" t="s">
        <v>6000</v>
      </c>
      <c r="E374" t="s">
        <v>4861</v>
      </c>
      <c r="F374" t="s">
        <v>5653</v>
      </c>
      <c r="G374" t="s">
        <v>5977</v>
      </c>
      <c r="H374" t="s">
        <v>5978</v>
      </c>
      <c r="I374" t="s">
        <v>5979</v>
      </c>
      <c r="J374" t="s">
        <v>5980</v>
      </c>
      <c r="K374" s="21" t="s">
        <v>797</v>
      </c>
    </row>
    <row r="375" spans="1:11" ht="16" x14ac:dyDescent="0.2">
      <c r="A375" t="s">
        <v>6001</v>
      </c>
      <c r="B375" t="s">
        <v>797</v>
      </c>
      <c r="C375" t="s">
        <v>37</v>
      </c>
      <c r="D375" t="s">
        <v>6002</v>
      </c>
      <c r="E375" t="s">
        <v>4861</v>
      </c>
      <c r="F375" t="s">
        <v>5653</v>
      </c>
      <c r="G375" t="s">
        <v>5977</v>
      </c>
      <c r="H375" t="s">
        <v>5978</v>
      </c>
      <c r="I375" t="s">
        <v>5979</v>
      </c>
      <c r="J375" t="s">
        <v>5980</v>
      </c>
      <c r="K375" s="21" t="s">
        <v>797</v>
      </c>
    </row>
    <row r="376" spans="1:11" ht="16" x14ac:dyDescent="0.2">
      <c r="A376" t="s">
        <v>6003</v>
      </c>
      <c r="B376" t="s">
        <v>797</v>
      </c>
      <c r="C376" t="s">
        <v>6004</v>
      </c>
      <c r="D376" t="s">
        <v>6005</v>
      </c>
      <c r="E376" t="s">
        <v>4861</v>
      </c>
      <c r="F376" t="s">
        <v>5653</v>
      </c>
      <c r="G376" t="s">
        <v>5977</v>
      </c>
      <c r="H376" t="s">
        <v>5978</v>
      </c>
      <c r="I376" t="s">
        <v>5979</v>
      </c>
      <c r="J376" t="s">
        <v>5980</v>
      </c>
      <c r="K376" s="21" t="s">
        <v>797</v>
      </c>
    </row>
    <row r="377" spans="1:11" ht="16" x14ac:dyDescent="0.2">
      <c r="A377" t="s">
        <v>6006</v>
      </c>
      <c r="B377" t="s">
        <v>797</v>
      </c>
      <c r="C377" t="s">
        <v>37</v>
      </c>
      <c r="D377" t="s">
        <v>6007</v>
      </c>
      <c r="E377" t="s">
        <v>4861</v>
      </c>
      <c r="F377" t="s">
        <v>5653</v>
      </c>
      <c r="G377" t="s">
        <v>5977</v>
      </c>
      <c r="H377" t="s">
        <v>5978</v>
      </c>
      <c r="I377" t="s">
        <v>5979</v>
      </c>
      <c r="J377" t="s">
        <v>5980</v>
      </c>
      <c r="K377" s="21" t="s">
        <v>797</v>
      </c>
    </row>
    <row r="378" spans="1:11" ht="16" x14ac:dyDescent="0.2">
      <c r="A378" t="s">
        <v>6008</v>
      </c>
      <c r="B378" t="s">
        <v>797</v>
      </c>
      <c r="C378" t="s">
        <v>37</v>
      </c>
      <c r="D378" t="s">
        <v>6009</v>
      </c>
      <c r="E378" t="s">
        <v>4861</v>
      </c>
      <c r="F378" t="s">
        <v>5653</v>
      </c>
      <c r="G378" t="s">
        <v>5977</v>
      </c>
      <c r="H378" t="s">
        <v>5978</v>
      </c>
      <c r="I378" t="s">
        <v>5979</v>
      </c>
      <c r="J378" t="s">
        <v>5980</v>
      </c>
      <c r="K378" s="21" t="s">
        <v>797</v>
      </c>
    </row>
    <row r="379" spans="1:11" ht="16" x14ac:dyDescent="0.2">
      <c r="A379" t="s">
        <v>6010</v>
      </c>
      <c r="B379" t="s">
        <v>797</v>
      </c>
      <c r="C379" t="s">
        <v>6011</v>
      </c>
      <c r="D379" t="s">
        <v>6012</v>
      </c>
      <c r="E379" t="s">
        <v>4861</v>
      </c>
      <c r="F379" t="s">
        <v>5653</v>
      </c>
      <c r="G379" t="s">
        <v>5977</v>
      </c>
      <c r="H379" t="s">
        <v>5978</v>
      </c>
      <c r="I379" t="s">
        <v>5979</v>
      </c>
      <c r="J379" t="s">
        <v>5980</v>
      </c>
      <c r="K379" s="21" t="s">
        <v>797</v>
      </c>
    </row>
    <row r="380" spans="1:11" ht="16" x14ac:dyDescent="0.2">
      <c r="A380" t="s">
        <v>6013</v>
      </c>
      <c r="B380" t="s">
        <v>797</v>
      </c>
      <c r="C380" t="s">
        <v>6014</v>
      </c>
      <c r="D380" t="s">
        <v>6015</v>
      </c>
      <c r="E380" t="s">
        <v>4861</v>
      </c>
      <c r="F380" t="s">
        <v>5653</v>
      </c>
      <c r="G380" t="s">
        <v>5977</v>
      </c>
      <c r="H380" t="s">
        <v>5978</v>
      </c>
      <c r="I380" t="s">
        <v>5979</v>
      </c>
      <c r="J380" t="s">
        <v>5980</v>
      </c>
      <c r="K380" s="21" t="s">
        <v>797</v>
      </c>
    </row>
    <row r="381" spans="1:11" ht="16" x14ac:dyDescent="0.2">
      <c r="A381" t="s">
        <v>6016</v>
      </c>
      <c r="B381" t="s">
        <v>797</v>
      </c>
      <c r="C381" t="s">
        <v>6017</v>
      </c>
      <c r="D381" t="s">
        <v>6018</v>
      </c>
      <c r="E381" t="s">
        <v>4582</v>
      </c>
      <c r="F381" t="s">
        <v>5653</v>
      </c>
      <c r="G381" t="s">
        <v>6019</v>
      </c>
      <c r="H381" t="s">
        <v>6020</v>
      </c>
      <c r="I381" t="s">
        <v>6021</v>
      </c>
      <c r="J381" t="s">
        <v>6022</v>
      </c>
      <c r="K381" s="21" t="s">
        <v>797</v>
      </c>
    </row>
    <row r="382" spans="1:11" ht="16" x14ac:dyDescent="0.2">
      <c r="A382" t="s">
        <v>6023</v>
      </c>
      <c r="B382" t="s">
        <v>797</v>
      </c>
      <c r="C382" t="s">
        <v>6024</v>
      </c>
      <c r="D382" t="s">
        <v>6025</v>
      </c>
      <c r="E382" t="s">
        <v>4582</v>
      </c>
      <c r="F382" t="s">
        <v>5653</v>
      </c>
      <c r="G382" t="s">
        <v>6026</v>
      </c>
      <c r="H382" t="s">
        <v>6027</v>
      </c>
      <c r="I382" t="s">
        <v>6028</v>
      </c>
      <c r="J382" t="s">
        <v>6029</v>
      </c>
      <c r="K382" s="21" t="s">
        <v>797</v>
      </c>
    </row>
    <row r="383" spans="1:11" ht="16" x14ac:dyDescent="0.2">
      <c r="A383" t="s">
        <v>6030</v>
      </c>
      <c r="B383" t="s">
        <v>6031</v>
      </c>
      <c r="C383" t="s">
        <v>37</v>
      </c>
      <c r="D383" t="s">
        <v>37</v>
      </c>
      <c r="E383" t="s">
        <v>4861</v>
      </c>
      <c r="F383" t="s">
        <v>5653</v>
      </c>
      <c r="G383" t="s">
        <v>6032</v>
      </c>
      <c r="H383" t="s">
        <v>6033</v>
      </c>
      <c r="I383" t="s">
        <v>6034</v>
      </c>
      <c r="J383" t="s">
        <v>6035</v>
      </c>
      <c r="K383" s="21" t="s">
        <v>797</v>
      </c>
    </row>
    <row r="384" spans="1:11" ht="16" x14ac:dyDescent="0.2">
      <c r="A384" t="s">
        <v>6036</v>
      </c>
      <c r="B384" t="s">
        <v>797</v>
      </c>
      <c r="C384" t="s">
        <v>6037</v>
      </c>
      <c r="D384" t="s">
        <v>6038</v>
      </c>
      <c r="E384" t="s">
        <v>4861</v>
      </c>
      <c r="F384" t="s">
        <v>5653</v>
      </c>
      <c r="G384" t="s">
        <v>6032</v>
      </c>
      <c r="H384" t="s">
        <v>6033</v>
      </c>
      <c r="I384" t="s">
        <v>6034</v>
      </c>
      <c r="J384" t="s">
        <v>6035</v>
      </c>
      <c r="K384" s="21" t="s">
        <v>797</v>
      </c>
    </row>
    <row r="385" spans="1:11" ht="16" x14ac:dyDescent="0.2">
      <c r="A385" t="s">
        <v>6039</v>
      </c>
      <c r="B385" t="s">
        <v>797</v>
      </c>
      <c r="C385" t="s">
        <v>37</v>
      </c>
      <c r="D385" t="s">
        <v>6040</v>
      </c>
      <c r="E385" t="s">
        <v>4861</v>
      </c>
      <c r="F385" t="s">
        <v>5653</v>
      </c>
      <c r="G385" t="s">
        <v>6032</v>
      </c>
      <c r="H385" t="s">
        <v>6033</v>
      </c>
      <c r="I385" t="s">
        <v>6034</v>
      </c>
      <c r="J385" t="s">
        <v>6035</v>
      </c>
      <c r="K385" s="21" t="s">
        <v>797</v>
      </c>
    </row>
    <row r="386" spans="1:11" ht="16" x14ac:dyDescent="0.2">
      <c r="A386" t="s">
        <v>6041</v>
      </c>
      <c r="B386" t="s">
        <v>797</v>
      </c>
      <c r="C386" t="s">
        <v>37</v>
      </c>
      <c r="D386" t="s">
        <v>6042</v>
      </c>
      <c r="E386" t="s">
        <v>4861</v>
      </c>
      <c r="F386" t="s">
        <v>5653</v>
      </c>
      <c r="G386" t="s">
        <v>6032</v>
      </c>
      <c r="H386" t="s">
        <v>6033</v>
      </c>
      <c r="I386" t="s">
        <v>6034</v>
      </c>
      <c r="J386" t="s">
        <v>6035</v>
      </c>
      <c r="K386" s="21" t="s">
        <v>797</v>
      </c>
    </row>
    <row r="387" spans="1:11" ht="16" x14ac:dyDescent="0.2">
      <c r="A387" t="s">
        <v>6043</v>
      </c>
      <c r="B387" t="s">
        <v>797</v>
      </c>
      <c r="C387" t="s">
        <v>37</v>
      </c>
      <c r="D387" t="s">
        <v>6044</v>
      </c>
      <c r="E387" t="s">
        <v>4861</v>
      </c>
      <c r="F387" t="s">
        <v>5653</v>
      </c>
      <c r="G387" t="s">
        <v>6032</v>
      </c>
      <c r="H387" t="s">
        <v>6033</v>
      </c>
      <c r="I387" t="s">
        <v>6034</v>
      </c>
      <c r="J387" t="s">
        <v>6035</v>
      </c>
      <c r="K387" s="21" t="s">
        <v>797</v>
      </c>
    </row>
    <row r="388" spans="1:11" ht="16" x14ac:dyDescent="0.2">
      <c r="A388" t="s">
        <v>6045</v>
      </c>
      <c r="B388" t="s">
        <v>797</v>
      </c>
      <c r="C388" t="s">
        <v>37</v>
      </c>
      <c r="D388" t="s">
        <v>6046</v>
      </c>
      <c r="E388" t="s">
        <v>4861</v>
      </c>
      <c r="F388" t="s">
        <v>5653</v>
      </c>
      <c r="G388" t="s">
        <v>6032</v>
      </c>
      <c r="H388" t="s">
        <v>6033</v>
      </c>
      <c r="I388" t="s">
        <v>6034</v>
      </c>
      <c r="J388" t="s">
        <v>6035</v>
      </c>
      <c r="K388" s="21" t="s">
        <v>797</v>
      </c>
    </row>
    <row r="389" spans="1:11" ht="16" x14ac:dyDescent="0.2">
      <c r="A389" t="s">
        <v>6047</v>
      </c>
      <c r="B389" t="s">
        <v>797</v>
      </c>
      <c r="C389" t="s">
        <v>37</v>
      </c>
      <c r="D389" t="s">
        <v>37</v>
      </c>
      <c r="E389" t="s">
        <v>4597</v>
      </c>
      <c r="F389" t="s">
        <v>5653</v>
      </c>
      <c r="G389" t="s">
        <v>6048</v>
      </c>
      <c r="H389" t="s">
        <v>6049</v>
      </c>
      <c r="I389" t="s">
        <v>6050</v>
      </c>
      <c r="J389" t="s">
        <v>6051</v>
      </c>
      <c r="K389" s="21" t="s">
        <v>797</v>
      </c>
    </row>
    <row r="390" spans="1:11" ht="16" x14ac:dyDescent="0.2">
      <c r="A390" t="s">
        <v>6052</v>
      </c>
      <c r="B390" t="s">
        <v>797</v>
      </c>
      <c r="C390" t="s">
        <v>6053</v>
      </c>
      <c r="D390" t="s">
        <v>6054</v>
      </c>
      <c r="E390" t="s">
        <v>4597</v>
      </c>
      <c r="F390" t="s">
        <v>5653</v>
      </c>
      <c r="G390" t="s">
        <v>6048</v>
      </c>
      <c r="H390" t="s">
        <v>6049</v>
      </c>
      <c r="I390" t="s">
        <v>6050</v>
      </c>
      <c r="J390" t="s">
        <v>6051</v>
      </c>
      <c r="K390" s="21" t="s">
        <v>797</v>
      </c>
    </row>
    <row r="391" spans="1:11" ht="16" x14ac:dyDescent="0.2">
      <c r="A391" t="s">
        <v>6055</v>
      </c>
      <c r="B391" t="s">
        <v>797</v>
      </c>
      <c r="C391" t="s">
        <v>6056</v>
      </c>
      <c r="D391" t="s">
        <v>6057</v>
      </c>
      <c r="E391" t="s">
        <v>4582</v>
      </c>
      <c r="F391" t="s">
        <v>5653</v>
      </c>
      <c r="G391" t="s">
        <v>6058</v>
      </c>
      <c r="H391" t="s">
        <v>6059</v>
      </c>
      <c r="I391" t="s">
        <v>6060</v>
      </c>
      <c r="J391" t="s">
        <v>6061</v>
      </c>
      <c r="K391" s="21" t="s">
        <v>797</v>
      </c>
    </row>
    <row r="392" spans="1:11" ht="16" x14ac:dyDescent="0.2">
      <c r="A392" t="s">
        <v>6062</v>
      </c>
      <c r="B392" t="s">
        <v>6063</v>
      </c>
      <c r="C392" t="s">
        <v>6064</v>
      </c>
      <c r="D392" t="s">
        <v>6065</v>
      </c>
      <c r="E392" t="s">
        <v>4481</v>
      </c>
      <c r="F392" t="s">
        <v>5653</v>
      </c>
      <c r="G392" t="s">
        <v>6066</v>
      </c>
      <c r="H392" t="s">
        <v>6067</v>
      </c>
      <c r="I392" t="s">
        <v>6068</v>
      </c>
      <c r="J392" t="s">
        <v>6069</v>
      </c>
      <c r="K392" s="21" t="s">
        <v>797</v>
      </c>
    </row>
    <row r="393" spans="1:11" ht="16" x14ac:dyDescent="0.2">
      <c r="A393" t="s">
        <v>6070</v>
      </c>
      <c r="B393" t="s">
        <v>797</v>
      </c>
      <c r="C393" t="s">
        <v>6071</v>
      </c>
      <c r="D393" t="s">
        <v>6072</v>
      </c>
      <c r="E393" t="s">
        <v>4481</v>
      </c>
      <c r="F393" t="s">
        <v>5653</v>
      </c>
      <c r="G393" t="s">
        <v>6073</v>
      </c>
      <c r="H393" t="s">
        <v>6074</v>
      </c>
      <c r="I393" t="s">
        <v>6075</v>
      </c>
      <c r="J393" t="s">
        <v>6076</v>
      </c>
      <c r="K393" s="21" t="s">
        <v>797</v>
      </c>
    </row>
    <row r="394" spans="1:11" ht="16" x14ac:dyDescent="0.2">
      <c r="A394" t="s">
        <v>6077</v>
      </c>
      <c r="B394" t="s">
        <v>797</v>
      </c>
      <c r="C394" t="s">
        <v>6078</v>
      </c>
      <c r="D394" t="s">
        <v>6079</v>
      </c>
      <c r="E394" t="s">
        <v>4481</v>
      </c>
      <c r="F394" t="s">
        <v>5653</v>
      </c>
      <c r="G394" t="s">
        <v>6080</v>
      </c>
      <c r="H394" t="s">
        <v>6081</v>
      </c>
      <c r="I394" t="s">
        <v>6082</v>
      </c>
      <c r="J394" t="s">
        <v>6083</v>
      </c>
      <c r="K394" s="21" t="s">
        <v>797</v>
      </c>
    </row>
    <row r="395" spans="1:11" ht="16" x14ac:dyDescent="0.2">
      <c r="A395" t="s">
        <v>6084</v>
      </c>
      <c r="B395" t="s">
        <v>797</v>
      </c>
      <c r="C395" t="s">
        <v>6085</v>
      </c>
      <c r="D395" t="s">
        <v>6086</v>
      </c>
      <c r="E395" t="s">
        <v>4481</v>
      </c>
      <c r="F395" t="s">
        <v>5653</v>
      </c>
      <c r="G395" t="s">
        <v>6087</v>
      </c>
      <c r="H395" t="s">
        <v>6088</v>
      </c>
      <c r="I395" t="s">
        <v>6089</v>
      </c>
      <c r="J395" t="s">
        <v>6090</v>
      </c>
      <c r="K395" s="21" t="s">
        <v>797</v>
      </c>
    </row>
    <row r="396" spans="1:11" ht="16" x14ac:dyDescent="0.2">
      <c r="A396" t="s">
        <v>6091</v>
      </c>
      <c r="B396" t="s">
        <v>6092</v>
      </c>
      <c r="C396" t="s">
        <v>6093</v>
      </c>
      <c r="D396" t="s">
        <v>6094</v>
      </c>
      <c r="E396" t="s">
        <v>4582</v>
      </c>
      <c r="F396" t="s">
        <v>6095</v>
      </c>
      <c r="G396" t="s">
        <v>6096</v>
      </c>
      <c r="H396" t="s">
        <v>6097</v>
      </c>
      <c r="I396" t="s">
        <v>6098</v>
      </c>
      <c r="J396" t="s">
        <v>6099</v>
      </c>
      <c r="K396" s="21" t="s">
        <v>797</v>
      </c>
    </row>
    <row r="397" spans="1:11" ht="16" x14ac:dyDescent="0.2">
      <c r="A397" t="s">
        <v>6100</v>
      </c>
      <c r="B397" t="s">
        <v>797</v>
      </c>
      <c r="C397" t="s">
        <v>6101</v>
      </c>
      <c r="D397" t="s">
        <v>6102</v>
      </c>
      <c r="E397" t="s">
        <v>4582</v>
      </c>
      <c r="F397" t="s">
        <v>6095</v>
      </c>
      <c r="G397" t="s">
        <v>6103</v>
      </c>
      <c r="H397" t="s">
        <v>6104</v>
      </c>
      <c r="I397" t="s">
        <v>6105</v>
      </c>
      <c r="J397" t="s">
        <v>6106</v>
      </c>
      <c r="K397" s="21" t="s">
        <v>797</v>
      </c>
    </row>
    <row r="398" spans="1:11" ht="16" x14ac:dyDescent="0.2">
      <c r="A398" t="s">
        <v>6107</v>
      </c>
      <c r="B398" t="s">
        <v>37</v>
      </c>
      <c r="C398" t="s">
        <v>6108</v>
      </c>
      <c r="D398" t="s">
        <v>6109</v>
      </c>
      <c r="E398" t="s">
        <v>4481</v>
      </c>
      <c r="F398" t="s">
        <v>6095</v>
      </c>
      <c r="G398" t="s">
        <v>6110</v>
      </c>
      <c r="H398" t="s">
        <v>6111</v>
      </c>
      <c r="I398" t="s">
        <v>6112</v>
      </c>
      <c r="J398" t="s">
        <v>6113</v>
      </c>
      <c r="K398" s="21" t="s">
        <v>797</v>
      </c>
    </row>
    <row r="399" spans="1:11" ht="16" x14ac:dyDescent="0.2">
      <c r="A399" t="s">
        <v>6114</v>
      </c>
      <c r="B399" t="s">
        <v>797</v>
      </c>
      <c r="C399" t="s">
        <v>6115</v>
      </c>
      <c r="D399" t="s">
        <v>6116</v>
      </c>
      <c r="E399" t="s">
        <v>4481</v>
      </c>
      <c r="F399" t="s">
        <v>6095</v>
      </c>
      <c r="G399" t="s">
        <v>6117</v>
      </c>
      <c r="H399" t="s">
        <v>6118</v>
      </c>
      <c r="I399" t="s">
        <v>6119</v>
      </c>
      <c r="J399" t="s">
        <v>6120</v>
      </c>
      <c r="K399" s="21" t="s">
        <v>797</v>
      </c>
    </row>
    <row r="400" spans="1:11" ht="16" x14ac:dyDescent="0.2">
      <c r="A400" t="s">
        <v>6121</v>
      </c>
      <c r="B400" t="s">
        <v>797</v>
      </c>
      <c r="C400" t="s">
        <v>1910</v>
      </c>
      <c r="D400" t="s">
        <v>1911</v>
      </c>
      <c r="E400" t="s">
        <v>4481</v>
      </c>
      <c r="F400" t="s">
        <v>6095</v>
      </c>
      <c r="G400" t="s">
        <v>6122</v>
      </c>
      <c r="H400" t="s">
        <v>6123</v>
      </c>
      <c r="I400" t="s">
        <v>6124</v>
      </c>
      <c r="J400" t="s">
        <v>6125</v>
      </c>
      <c r="K400" s="21" t="s">
        <v>797</v>
      </c>
    </row>
    <row r="401" spans="1:11" ht="16" x14ac:dyDescent="0.2">
      <c r="A401" t="s">
        <v>6126</v>
      </c>
      <c r="B401" t="s">
        <v>6092</v>
      </c>
      <c r="C401" t="s">
        <v>6127</v>
      </c>
      <c r="D401" t="s">
        <v>6128</v>
      </c>
      <c r="E401" t="s">
        <v>4582</v>
      </c>
      <c r="F401" t="s">
        <v>6095</v>
      </c>
      <c r="G401" t="s">
        <v>6129</v>
      </c>
      <c r="H401" t="s">
        <v>6130</v>
      </c>
      <c r="I401" t="s">
        <v>6131</v>
      </c>
      <c r="J401" t="s">
        <v>6132</v>
      </c>
      <c r="K401" s="21" t="s">
        <v>797</v>
      </c>
    </row>
    <row r="402" spans="1:11" ht="16" x14ac:dyDescent="0.2">
      <c r="A402" t="s">
        <v>6133</v>
      </c>
      <c r="B402" t="s">
        <v>6092</v>
      </c>
      <c r="C402" t="s">
        <v>6134</v>
      </c>
      <c r="D402" t="s">
        <v>6135</v>
      </c>
      <c r="E402" t="s">
        <v>4582</v>
      </c>
      <c r="F402" t="s">
        <v>6095</v>
      </c>
      <c r="G402" t="s">
        <v>6136</v>
      </c>
      <c r="H402" t="s">
        <v>6137</v>
      </c>
      <c r="I402" t="s">
        <v>6138</v>
      </c>
      <c r="J402" t="s">
        <v>6139</v>
      </c>
      <c r="K402" s="21" t="s">
        <v>797</v>
      </c>
    </row>
    <row r="403" spans="1:11" ht="16" x14ac:dyDescent="0.2">
      <c r="A403" t="s">
        <v>6140</v>
      </c>
      <c r="B403" t="s">
        <v>797</v>
      </c>
      <c r="C403" t="s">
        <v>6141</v>
      </c>
      <c r="D403" t="s">
        <v>6142</v>
      </c>
      <c r="E403" t="s">
        <v>4582</v>
      </c>
      <c r="F403" t="s">
        <v>6095</v>
      </c>
      <c r="G403" t="s">
        <v>6143</v>
      </c>
      <c r="H403" t="s">
        <v>6144</v>
      </c>
      <c r="I403" t="s">
        <v>6145</v>
      </c>
      <c r="J403" t="s">
        <v>6146</v>
      </c>
      <c r="K403" s="21" t="s">
        <v>797</v>
      </c>
    </row>
    <row r="404" spans="1:11" ht="16" x14ac:dyDescent="0.2">
      <c r="A404" t="s">
        <v>6147</v>
      </c>
      <c r="B404" t="s">
        <v>6092</v>
      </c>
      <c r="C404" t="s">
        <v>6148</v>
      </c>
      <c r="D404" t="s">
        <v>6149</v>
      </c>
      <c r="E404" t="s">
        <v>4582</v>
      </c>
      <c r="F404" t="s">
        <v>6095</v>
      </c>
      <c r="G404" t="s">
        <v>6150</v>
      </c>
      <c r="H404" t="s">
        <v>6151</v>
      </c>
      <c r="I404" t="s">
        <v>6152</v>
      </c>
      <c r="J404" t="s">
        <v>6153</v>
      </c>
      <c r="K404" s="21" t="s">
        <v>797</v>
      </c>
    </row>
    <row r="405" spans="1:11" ht="16" x14ac:dyDescent="0.2">
      <c r="A405" t="s">
        <v>6154</v>
      </c>
      <c r="B405" t="s">
        <v>37</v>
      </c>
      <c r="C405" t="s">
        <v>6155</v>
      </c>
      <c r="D405" t="s">
        <v>6156</v>
      </c>
      <c r="E405" t="s">
        <v>6157</v>
      </c>
      <c r="F405" t="s">
        <v>6095</v>
      </c>
      <c r="G405" t="s">
        <v>6158</v>
      </c>
      <c r="H405" t="s">
        <v>6159</v>
      </c>
      <c r="I405" t="s">
        <v>6160</v>
      </c>
      <c r="J405" t="s">
        <v>6161</v>
      </c>
      <c r="K405" s="21" t="s">
        <v>797</v>
      </c>
    </row>
    <row r="406" spans="1:11" ht="16" x14ac:dyDescent="0.2">
      <c r="A406" t="s">
        <v>6162</v>
      </c>
      <c r="B406" t="s">
        <v>797</v>
      </c>
      <c r="C406" t="s">
        <v>6163</v>
      </c>
      <c r="D406" t="s">
        <v>6164</v>
      </c>
      <c r="E406" t="s">
        <v>6157</v>
      </c>
      <c r="F406" t="s">
        <v>6095</v>
      </c>
      <c r="G406" t="s">
        <v>6165</v>
      </c>
      <c r="H406" t="s">
        <v>6166</v>
      </c>
      <c r="I406" t="s">
        <v>6167</v>
      </c>
      <c r="J406" t="s">
        <v>6168</v>
      </c>
      <c r="K406" s="21" t="s">
        <v>797</v>
      </c>
    </row>
    <row r="407" spans="1:11" ht="16" x14ac:dyDescent="0.2">
      <c r="A407" t="s">
        <v>6169</v>
      </c>
      <c r="B407" t="s">
        <v>797</v>
      </c>
      <c r="C407" t="s">
        <v>6170</v>
      </c>
      <c r="D407" t="s">
        <v>6171</v>
      </c>
      <c r="E407" t="s">
        <v>4481</v>
      </c>
      <c r="F407" t="s">
        <v>6095</v>
      </c>
      <c r="G407" t="s">
        <v>6172</v>
      </c>
      <c r="H407" t="s">
        <v>6173</v>
      </c>
      <c r="I407" t="s">
        <v>6174</v>
      </c>
      <c r="J407" t="s">
        <v>6175</v>
      </c>
      <c r="K407" s="21" t="s">
        <v>797</v>
      </c>
    </row>
    <row r="408" spans="1:11" ht="16" x14ac:dyDescent="0.2">
      <c r="A408" t="s">
        <v>6176</v>
      </c>
      <c r="B408" t="s">
        <v>797</v>
      </c>
      <c r="C408" t="s">
        <v>6177</v>
      </c>
      <c r="D408" t="s">
        <v>6178</v>
      </c>
      <c r="E408" t="s">
        <v>4481</v>
      </c>
      <c r="F408" t="s">
        <v>6095</v>
      </c>
      <c r="G408" t="s">
        <v>6179</v>
      </c>
      <c r="H408" t="s">
        <v>6180</v>
      </c>
      <c r="I408" t="s">
        <v>6181</v>
      </c>
      <c r="J408" t="s">
        <v>6182</v>
      </c>
      <c r="K408" s="21" t="s">
        <v>797</v>
      </c>
    </row>
    <row r="409" spans="1:11" ht="16" x14ac:dyDescent="0.2">
      <c r="A409" t="s">
        <v>6183</v>
      </c>
      <c r="B409" t="s">
        <v>6184</v>
      </c>
      <c r="C409" t="s">
        <v>37</v>
      </c>
      <c r="D409" t="s">
        <v>37</v>
      </c>
      <c r="E409" t="s">
        <v>4582</v>
      </c>
      <c r="F409" t="s">
        <v>6185</v>
      </c>
      <c r="G409" t="s">
        <v>6186</v>
      </c>
      <c r="H409" t="s">
        <v>6187</v>
      </c>
      <c r="I409" t="s">
        <v>6188</v>
      </c>
      <c r="J409" t="s">
        <v>6189</v>
      </c>
      <c r="K409" s="21" t="s">
        <v>797</v>
      </c>
    </row>
    <row r="410" spans="1:11" ht="16" x14ac:dyDescent="0.2">
      <c r="A410" t="s">
        <v>6190</v>
      </c>
      <c r="B410" t="s">
        <v>797</v>
      </c>
      <c r="C410" t="s">
        <v>37</v>
      </c>
      <c r="D410" t="s">
        <v>6191</v>
      </c>
      <c r="E410" t="s">
        <v>4582</v>
      </c>
      <c r="F410" t="s">
        <v>6185</v>
      </c>
      <c r="G410" t="s">
        <v>6186</v>
      </c>
      <c r="H410" t="s">
        <v>6187</v>
      </c>
      <c r="I410" t="s">
        <v>6188</v>
      </c>
      <c r="J410" t="s">
        <v>6189</v>
      </c>
      <c r="K410" s="21" t="s">
        <v>797</v>
      </c>
    </row>
    <row r="411" spans="1:11" ht="16" x14ac:dyDescent="0.2">
      <c r="A411" t="s">
        <v>6192</v>
      </c>
      <c r="B411" t="s">
        <v>797</v>
      </c>
      <c r="C411" t="s">
        <v>6193</v>
      </c>
      <c r="D411" t="s">
        <v>6194</v>
      </c>
      <c r="E411" t="s">
        <v>6195</v>
      </c>
      <c r="F411" t="s">
        <v>6185</v>
      </c>
      <c r="G411" t="s">
        <v>6196</v>
      </c>
      <c r="H411" t="s">
        <v>6197</v>
      </c>
      <c r="I411" t="s">
        <v>6198</v>
      </c>
      <c r="J411" t="s">
        <v>6199</v>
      </c>
      <c r="K411" s="21" t="s">
        <v>797</v>
      </c>
    </row>
    <row r="412" spans="1:11" ht="16" x14ac:dyDescent="0.2">
      <c r="A412" t="s">
        <v>6200</v>
      </c>
      <c r="B412" t="s">
        <v>797</v>
      </c>
      <c r="C412" t="s">
        <v>6201</v>
      </c>
      <c r="D412" t="s">
        <v>6202</v>
      </c>
      <c r="E412" t="s">
        <v>4582</v>
      </c>
      <c r="F412" t="s">
        <v>6185</v>
      </c>
      <c r="G412" t="s">
        <v>6203</v>
      </c>
      <c r="H412" t="s">
        <v>6204</v>
      </c>
      <c r="I412" t="s">
        <v>6205</v>
      </c>
      <c r="J412" t="s">
        <v>6206</v>
      </c>
      <c r="K412" s="21" t="s">
        <v>797</v>
      </c>
    </row>
    <row r="413" spans="1:11" ht="16" x14ac:dyDescent="0.2">
      <c r="A413" t="s">
        <v>6207</v>
      </c>
      <c r="B413" t="s">
        <v>797</v>
      </c>
      <c r="C413" t="s">
        <v>6208</v>
      </c>
      <c r="D413" t="s">
        <v>6209</v>
      </c>
      <c r="E413" t="s">
        <v>4582</v>
      </c>
      <c r="F413" t="s">
        <v>6185</v>
      </c>
      <c r="G413" t="s">
        <v>6210</v>
      </c>
      <c r="H413" t="s">
        <v>6211</v>
      </c>
      <c r="I413" t="s">
        <v>6212</v>
      </c>
      <c r="J413" t="s">
        <v>6213</v>
      </c>
      <c r="K413" s="21" t="s">
        <v>797</v>
      </c>
    </row>
    <row r="414" spans="1:11" ht="16" x14ac:dyDescent="0.2">
      <c r="A414" t="s">
        <v>6214</v>
      </c>
      <c r="B414" t="s">
        <v>797</v>
      </c>
      <c r="C414" t="s">
        <v>6215</v>
      </c>
      <c r="D414" t="s">
        <v>6216</v>
      </c>
      <c r="E414" t="s">
        <v>4582</v>
      </c>
      <c r="F414" t="s">
        <v>6185</v>
      </c>
      <c r="G414" t="s">
        <v>6217</v>
      </c>
      <c r="H414" t="s">
        <v>6218</v>
      </c>
      <c r="I414" t="s">
        <v>6219</v>
      </c>
      <c r="J414" t="s">
        <v>6220</v>
      </c>
      <c r="K414" s="21" t="s">
        <v>797</v>
      </c>
    </row>
    <row r="415" spans="1:11" ht="16" x14ac:dyDescent="0.2">
      <c r="A415" t="s">
        <v>6221</v>
      </c>
      <c r="B415" t="s">
        <v>797</v>
      </c>
      <c r="C415" t="s">
        <v>6222</v>
      </c>
      <c r="D415" t="s">
        <v>6223</v>
      </c>
      <c r="E415" t="s">
        <v>4481</v>
      </c>
      <c r="F415" t="s">
        <v>6185</v>
      </c>
      <c r="G415" t="s">
        <v>6224</v>
      </c>
      <c r="H415" t="s">
        <v>6225</v>
      </c>
      <c r="I415" t="s">
        <v>6226</v>
      </c>
      <c r="J415" t="s">
        <v>6227</v>
      </c>
      <c r="K415" s="21" t="s">
        <v>797</v>
      </c>
    </row>
    <row r="416" spans="1:11" ht="16" x14ac:dyDescent="0.2">
      <c r="A416" t="s">
        <v>6228</v>
      </c>
      <c r="B416" t="s">
        <v>797</v>
      </c>
      <c r="C416" t="s">
        <v>6229</v>
      </c>
      <c r="D416" t="s">
        <v>6230</v>
      </c>
      <c r="E416" t="s">
        <v>4481</v>
      </c>
      <c r="F416" t="s">
        <v>6185</v>
      </c>
      <c r="G416" t="s">
        <v>6231</v>
      </c>
      <c r="H416" t="s">
        <v>6232</v>
      </c>
      <c r="I416" t="s">
        <v>6233</v>
      </c>
      <c r="J416" t="s">
        <v>6234</v>
      </c>
      <c r="K416" s="21" t="s">
        <v>797</v>
      </c>
    </row>
    <row r="417" spans="1:11" ht="16" x14ac:dyDescent="0.2">
      <c r="A417" t="s">
        <v>6235</v>
      </c>
      <c r="B417" t="s">
        <v>797</v>
      </c>
      <c r="C417" t="s">
        <v>6236</v>
      </c>
      <c r="D417" t="s">
        <v>6237</v>
      </c>
      <c r="E417" t="s">
        <v>4481</v>
      </c>
      <c r="F417" t="s">
        <v>6185</v>
      </c>
      <c r="G417" t="s">
        <v>6238</v>
      </c>
      <c r="H417" t="s">
        <v>6239</v>
      </c>
      <c r="I417" t="s">
        <v>6240</v>
      </c>
      <c r="J417" t="s">
        <v>6241</v>
      </c>
      <c r="K417" s="21" t="s">
        <v>797</v>
      </c>
    </row>
    <row r="418" spans="1:11" ht="16" x14ac:dyDescent="0.2">
      <c r="A418" t="s">
        <v>6242</v>
      </c>
      <c r="B418" t="s">
        <v>797</v>
      </c>
      <c r="C418" t="s">
        <v>6243</v>
      </c>
      <c r="D418" t="s">
        <v>6244</v>
      </c>
      <c r="E418" t="s">
        <v>4481</v>
      </c>
      <c r="F418" t="s">
        <v>6185</v>
      </c>
      <c r="G418" t="s">
        <v>6245</v>
      </c>
      <c r="H418" t="s">
        <v>6246</v>
      </c>
      <c r="I418" t="s">
        <v>6247</v>
      </c>
      <c r="J418" t="s">
        <v>6248</v>
      </c>
      <c r="K418" s="21" t="s">
        <v>797</v>
      </c>
    </row>
    <row r="419" spans="1:11" ht="16" x14ac:dyDescent="0.2">
      <c r="A419" t="s">
        <v>6249</v>
      </c>
      <c r="B419" t="s">
        <v>797</v>
      </c>
      <c r="C419" t="s">
        <v>6250</v>
      </c>
      <c r="D419" t="s">
        <v>6251</v>
      </c>
      <c r="E419" t="s">
        <v>4582</v>
      </c>
      <c r="F419" t="s">
        <v>6185</v>
      </c>
      <c r="G419" t="s">
        <v>6252</v>
      </c>
      <c r="H419" t="s">
        <v>6253</v>
      </c>
      <c r="I419" t="s">
        <v>6254</v>
      </c>
      <c r="J419" t="s">
        <v>6255</v>
      </c>
      <c r="K419" s="21" t="s">
        <v>797</v>
      </c>
    </row>
    <row r="420" spans="1:11" ht="16" x14ac:dyDescent="0.2">
      <c r="A420" t="s">
        <v>6256</v>
      </c>
      <c r="B420" t="s">
        <v>797</v>
      </c>
      <c r="C420" t="s">
        <v>6257</v>
      </c>
      <c r="D420" t="s">
        <v>6258</v>
      </c>
      <c r="E420" t="s">
        <v>4582</v>
      </c>
      <c r="F420" t="s">
        <v>6185</v>
      </c>
      <c r="G420" t="s">
        <v>6259</v>
      </c>
      <c r="H420" t="s">
        <v>6260</v>
      </c>
      <c r="I420" t="s">
        <v>6261</v>
      </c>
      <c r="J420" t="s">
        <v>6262</v>
      </c>
      <c r="K420" s="21" t="s">
        <v>797</v>
      </c>
    </row>
    <row r="421" spans="1:11" ht="16" x14ac:dyDescent="0.2">
      <c r="A421" t="s">
        <v>6263</v>
      </c>
      <c r="B421" t="s">
        <v>797</v>
      </c>
      <c r="C421" t="s">
        <v>6264</v>
      </c>
      <c r="D421" t="s">
        <v>6265</v>
      </c>
      <c r="E421" t="s">
        <v>4582</v>
      </c>
      <c r="F421" t="s">
        <v>6185</v>
      </c>
      <c r="G421" t="s">
        <v>6266</v>
      </c>
      <c r="H421" t="s">
        <v>6267</v>
      </c>
      <c r="I421" t="s">
        <v>6268</v>
      </c>
      <c r="J421" t="s">
        <v>6269</v>
      </c>
      <c r="K421" s="21" t="s">
        <v>797</v>
      </c>
    </row>
    <row r="422" spans="1:11" ht="16" x14ac:dyDescent="0.2">
      <c r="A422" t="s">
        <v>6270</v>
      </c>
      <c r="B422" t="s">
        <v>797</v>
      </c>
      <c r="C422" t="s">
        <v>6271</v>
      </c>
      <c r="D422" t="s">
        <v>6272</v>
      </c>
      <c r="E422" t="s">
        <v>4481</v>
      </c>
      <c r="F422" t="s">
        <v>6185</v>
      </c>
      <c r="G422" t="s">
        <v>6273</v>
      </c>
      <c r="H422" t="s">
        <v>6274</v>
      </c>
      <c r="I422" t="s">
        <v>6275</v>
      </c>
      <c r="J422" t="s">
        <v>6276</v>
      </c>
      <c r="K422" s="21" t="s">
        <v>797</v>
      </c>
    </row>
    <row r="423" spans="1:11" ht="16" x14ac:dyDescent="0.2">
      <c r="A423" t="s">
        <v>6277</v>
      </c>
      <c r="B423" t="s">
        <v>797</v>
      </c>
      <c r="C423" t="s">
        <v>6278</v>
      </c>
      <c r="D423" t="s">
        <v>6279</v>
      </c>
      <c r="E423" t="s">
        <v>4481</v>
      </c>
      <c r="F423" t="s">
        <v>6185</v>
      </c>
      <c r="G423" t="s">
        <v>6280</v>
      </c>
      <c r="H423" t="s">
        <v>6281</v>
      </c>
      <c r="I423" t="s">
        <v>6282</v>
      </c>
      <c r="J423" t="s">
        <v>6283</v>
      </c>
      <c r="K423" s="21" t="s">
        <v>797</v>
      </c>
    </row>
    <row r="424" spans="1:11" ht="16" x14ac:dyDescent="0.2">
      <c r="A424" t="s">
        <v>6284</v>
      </c>
      <c r="B424" t="s">
        <v>797</v>
      </c>
      <c r="C424" t="s">
        <v>6285</v>
      </c>
      <c r="D424" t="s">
        <v>6286</v>
      </c>
      <c r="E424" t="s">
        <v>4582</v>
      </c>
      <c r="F424" t="s">
        <v>6185</v>
      </c>
      <c r="G424" t="s">
        <v>6287</v>
      </c>
      <c r="H424" t="s">
        <v>6288</v>
      </c>
      <c r="I424" t="s">
        <v>6289</v>
      </c>
      <c r="J424" t="s">
        <v>6290</v>
      </c>
      <c r="K424" s="21" t="s">
        <v>797</v>
      </c>
    </row>
    <row r="425" spans="1:11" ht="16" x14ac:dyDescent="0.2">
      <c r="A425" t="s">
        <v>6291</v>
      </c>
      <c r="B425" t="s">
        <v>6292</v>
      </c>
      <c r="C425" t="s">
        <v>37</v>
      </c>
      <c r="D425" t="s">
        <v>37</v>
      </c>
      <c r="E425" t="s">
        <v>4582</v>
      </c>
      <c r="F425" t="s">
        <v>6185</v>
      </c>
      <c r="G425" t="s">
        <v>6293</v>
      </c>
      <c r="H425" t="s">
        <v>6294</v>
      </c>
      <c r="I425" t="s">
        <v>6295</v>
      </c>
      <c r="J425" t="s">
        <v>6296</v>
      </c>
      <c r="K425" s="21" t="s">
        <v>797</v>
      </c>
    </row>
    <row r="426" spans="1:11" ht="16" x14ac:dyDescent="0.2">
      <c r="A426" t="s">
        <v>6190</v>
      </c>
      <c r="B426" t="s">
        <v>797</v>
      </c>
      <c r="C426" t="s">
        <v>37</v>
      </c>
      <c r="D426" t="s">
        <v>6191</v>
      </c>
      <c r="E426" t="s">
        <v>4582</v>
      </c>
      <c r="F426" t="s">
        <v>6185</v>
      </c>
      <c r="G426" t="s">
        <v>6293</v>
      </c>
      <c r="H426" t="s">
        <v>6294</v>
      </c>
      <c r="I426" t="s">
        <v>6295</v>
      </c>
      <c r="J426" t="s">
        <v>6296</v>
      </c>
      <c r="K426" s="21" t="s">
        <v>797</v>
      </c>
    </row>
    <row r="427" spans="1:11" ht="16" x14ac:dyDescent="0.2">
      <c r="A427" t="s">
        <v>6297</v>
      </c>
      <c r="B427" t="s">
        <v>797</v>
      </c>
      <c r="C427" t="s">
        <v>6298</v>
      </c>
      <c r="D427" t="s">
        <v>6299</v>
      </c>
      <c r="E427" t="s">
        <v>4861</v>
      </c>
      <c r="F427" t="s">
        <v>6185</v>
      </c>
      <c r="G427" t="s">
        <v>6300</v>
      </c>
      <c r="H427" t="s">
        <v>6301</v>
      </c>
      <c r="I427" t="s">
        <v>6302</v>
      </c>
      <c r="J427" t="s">
        <v>6303</v>
      </c>
      <c r="K427" s="21" t="s">
        <v>797</v>
      </c>
    </row>
    <row r="428" spans="1:11" ht="16" x14ac:dyDescent="0.2">
      <c r="A428" t="s">
        <v>6304</v>
      </c>
      <c r="B428" t="s">
        <v>797</v>
      </c>
      <c r="C428" t="s">
        <v>6305</v>
      </c>
      <c r="D428" t="s">
        <v>6306</v>
      </c>
      <c r="E428" t="s">
        <v>4582</v>
      </c>
      <c r="F428" t="s">
        <v>6185</v>
      </c>
      <c r="G428" t="s">
        <v>6307</v>
      </c>
      <c r="H428" t="s">
        <v>6308</v>
      </c>
      <c r="I428" t="s">
        <v>6309</v>
      </c>
      <c r="J428" t="s">
        <v>6310</v>
      </c>
      <c r="K428" s="21" t="s">
        <v>797</v>
      </c>
    </row>
    <row r="429" spans="1:11" ht="16" x14ac:dyDescent="0.2">
      <c r="A429" t="s">
        <v>6311</v>
      </c>
      <c r="B429" t="s">
        <v>797</v>
      </c>
      <c r="C429" t="s">
        <v>6312</v>
      </c>
      <c r="D429" t="s">
        <v>6313</v>
      </c>
      <c r="E429" t="s">
        <v>4582</v>
      </c>
      <c r="F429" t="s">
        <v>6185</v>
      </c>
      <c r="G429" t="s">
        <v>6314</v>
      </c>
      <c r="H429" t="s">
        <v>6315</v>
      </c>
      <c r="I429" t="s">
        <v>6316</v>
      </c>
      <c r="J429" t="s">
        <v>6317</v>
      </c>
      <c r="K429" s="21" t="s">
        <v>797</v>
      </c>
    </row>
    <row r="430" spans="1:11" ht="16" x14ac:dyDescent="0.2">
      <c r="A430" t="s">
        <v>6318</v>
      </c>
      <c r="B430" t="s">
        <v>797</v>
      </c>
      <c r="C430" t="s">
        <v>6319</v>
      </c>
      <c r="D430" t="s">
        <v>6320</v>
      </c>
      <c r="E430" t="s">
        <v>4582</v>
      </c>
      <c r="F430" t="s">
        <v>6185</v>
      </c>
      <c r="G430" t="s">
        <v>6321</v>
      </c>
      <c r="H430" t="s">
        <v>6322</v>
      </c>
      <c r="I430" t="s">
        <v>6323</v>
      </c>
      <c r="J430" t="s">
        <v>6324</v>
      </c>
      <c r="K430" s="21" t="s">
        <v>797</v>
      </c>
    </row>
    <row r="431" spans="1:11" ht="16" x14ac:dyDescent="0.2">
      <c r="A431" t="s">
        <v>6325</v>
      </c>
      <c r="B431" t="s">
        <v>797</v>
      </c>
      <c r="C431" t="s">
        <v>6326</v>
      </c>
      <c r="D431" t="s">
        <v>6327</v>
      </c>
      <c r="E431" t="s">
        <v>4582</v>
      </c>
      <c r="F431" t="s">
        <v>6328</v>
      </c>
      <c r="G431" t="s">
        <v>6329</v>
      </c>
      <c r="H431" t="s">
        <v>6330</v>
      </c>
      <c r="I431" t="s">
        <v>6331</v>
      </c>
      <c r="J431" t="s">
        <v>6332</v>
      </c>
      <c r="K431" s="21" t="s">
        <v>797</v>
      </c>
    </row>
    <row r="432" spans="1:11" ht="16" x14ac:dyDescent="0.2">
      <c r="A432" t="s">
        <v>6333</v>
      </c>
      <c r="B432" t="s">
        <v>797</v>
      </c>
      <c r="C432" t="s">
        <v>6334</v>
      </c>
      <c r="D432" t="s">
        <v>6335</v>
      </c>
      <c r="E432" t="s">
        <v>4582</v>
      </c>
      <c r="F432" t="s">
        <v>6328</v>
      </c>
      <c r="G432" t="s">
        <v>6336</v>
      </c>
      <c r="H432" t="s">
        <v>6337</v>
      </c>
      <c r="I432" t="s">
        <v>6338</v>
      </c>
      <c r="J432" t="s">
        <v>6339</v>
      </c>
      <c r="K432" s="21" t="s">
        <v>797</v>
      </c>
    </row>
    <row r="433" spans="1:11" ht="16" x14ac:dyDescent="0.2">
      <c r="A433" t="s">
        <v>6340</v>
      </c>
      <c r="B433" t="s">
        <v>797</v>
      </c>
      <c r="C433" t="s">
        <v>6341</v>
      </c>
      <c r="D433" t="s">
        <v>6342</v>
      </c>
      <c r="E433" t="s">
        <v>4481</v>
      </c>
      <c r="F433" t="s">
        <v>6328</v>
      </c>
      <c r="G433" t="s">
        <v>6343</v>
      </c>
      <c r="H433" t="s">
        <v>6344</v>
      </c>
      <c r="I433" t="s">
        <v>6345</v>
      </c>
      <c r="J433" t="s">
        <v>6346</v>
      </c>
      <c r="K433" s="21" t="s">
        <v>797</v>
      </c>
    </row>
    <row r="434" spans="1:11" ht="16" x14ac:dyDescent="0.2">
      <c r="A434" t="s">
        <v>6347</v>
      </c>
      <c r="B434" t="s">
        <v>797</v>
      </c>
      <c r="C434" t="s">
        <v>6348</v>
      </c>
      <c r="D434" t="s">
        <v>6349</v>
      </c>
      <c r="E434" t="s">
        <v>4481</v>
      </c>
      <c r="F434" t="s">
        <v>6328</v>
      </c>
      <c r="G434" t="s">
        <v>6350</v>
      </c>
      <c r="H434" t="s">
        <v>6351</v>
      </c>
      <c r="I434" t="s">
        <v>6352</v>
      </c>
      <c r="J434" t="s">
        <v>6353</v>
      </c>
      <c r="K434" s="21" t="s">
        <v>797</v>
      </c>
    </row>
    <row r="435" spans="1:11" ht="16" x14ac:dyDescent="0.2">
      <c r="A435" t="s">
        <v>6354</v>
      </c>
      <c r="B435" t="s">
        <v>797</v>
      </c>
      <c r="C435" t="s">
        <v>6355</v>
      </c>
      <c r="D435" t="s">
        <v>6356</v>
      </c>
      <c r="E435" t="s">
        <v>4481</v>
      </c>
      <c r="F435" t="s">
        <v>6328</v>
      </c>
      <c r="G435" t="s">
        <v>6357</v>
      </c>
      <c r="H435" t="s">
        <v>6358</v>
      </c>
      <c r="I435" t="s">
        <v>6359</v>
      </c>
      <c r="J435" t="s">
        <v>6360</v>
      </c>
      <c r="K435" s="21" t="s">
        <v>797</v>
      </c>
    </row>
    <row r="436" spans="1:11" ht="16" x14ac:dyDescent="0.2">
      <c r="A436" t="s">
        <v>6361</v>
      </c>
      <c r="B436" t="s">
        <v>797</v>
      </c>
      <c r="C436" t="s">
        <v>6362</v>
      </c>
      <c r="D436" t="s">
        <v>6363</v>
      </c>
      <c r="E436" t="s">
        <v>4481</v>
      </c>
      <c r="F436" t="s">
        <v>6328</v>
      </c>
      <c r="G436" t="s">
        <v>6364</v>
      </c>
      <c r="H436" t="s">
        <v>6365</v>
      </c>
      <c r="I436" t="s">
        <v>6366</v>
      </c>
      <c r="J436" t="s">
        <v>6367</v>
      </c>
      <c r="K436" s="21" t="s">
        <v>797</v>
      </c>
    </row>
    <row r="437" spans="1:11" ht="16" x14ac:dyDescent="0.2">
      <c r="A437" t="s">
        <v>6368</v>
      </c>
      <c r="B437" t="s">
        <v>797</v>
      </c>
      <c r="C437" t="s">
        <v>6369</v>
      </c>
      <c r="D437" t="s">
        <v>6370</v>
      </c>
      <c r="E437" t="s">
        <v>6195</v>
      </c>
      <c r="F437" t="s">
        <v>6328</v>
      </c>
      <c r="G437" t="s">
        <v>6371</v>
      </c>
      <c r="H437" t="s">
        <v>6372</v>
      </c>
      <c r="I437" t="s">
        <v>6373</v>
      </c>
      <c r="J437" t="s">
        <v>6374</v>
      </c>
      <c r="K437" s="21" t="s">
        <v>797</v>
      </c>
    </row>
    <row r="438" spans="1:11" ht="16" x14ac:dyDescent="0.2">
      <c r="A438" t="s">
        <v>6375</v>
      </c>
      <c r="B438" t="s">
        <v>797</v>
      </c>
      <c r="C438" t="s">
        <v>6376</v>
      </c>
      <c r="D438" t="s">
        <v>6377</v>
      </c>
      <c r="E438" t="s">
        <v>6195</v>
      </c>
      <c r="F438" t="s">
        <v>6378</v>
      </c>
      <c r="G438" t="s">
        <v>6379</v>
      </c>
      <c r="H438" t="s">
        <v>6380</v>
      </c>
      <c r="I438" t="s">
        <v>6381</v>
      </c>
      <c r="J438" t="s">
        <v>6382</v>
      </c>
      <c r="K438" s="21" t="s">
        <v>797</v>
      </c>
    </row>
    <row r="439" spans="1:11" ht="16" x14ac:dyDescent="0.2">
      <c r="A439" t="s">
        <v>6383</v>
      </c>
      <c r="B439" t="s">
        <v>797</v>
      </c>
      <c r="C439" t="s">
        <v>6384</v>
      </c>
      <c r="D439" t="s">
        <v>6385</v>
      </c>
      <c r="E439" t="s">
        <v>6195</v>
      </c>
      <c r="F439" t="s">
        <v>6378</v>
      </c>
      <c r="G439" t="s">
        <v>6386</v>
      </c>
      <c r="H439" t="s">
        <v>6387</v>
      </c>
      <c r="I439" t="s">
        <v>6388</v>
      </c>
      <c r="J439" t="s">
        <v>6389</v>
      </c>
      <c r="K439" s="21" t="s">
        <v>797</v>
      </c>
    </row>
    <row r="440" spans="1:11" ht="16" x14ac:dyDescent="0.2">
      <c r="A440" t="s">
        <v>6390</v>
      </c>
      <c r="B440" t="s">
        <v>797</v>
      </c>
      <c r="C440" t="s">
        <v>6391</v>
      </c>
      <c r="D440" t="s">
        <v>6392</v>
      </c>
      <c r="E440" t="s">
        <v>6195</v>
      </c>
      <c r="F440" t="s">
        <v>6378</v>
      </c>
      <c r="G440" t="s">
        <v>6393</v>
      </c>
      <c r="H440" t="s">
        <v>6394</v>
      </c>
      <c r="I440" t="s">
        <v>6395</v>
      </c>
      <c r="J440" t="s">
        <v>6396</v>
      </c>
      <c r="K440" s="21" t="s">
        <v>797</v>
      </c>
    </row>
    <row r="441" spans="1:11" ht="16" x14ac:dyDescent="0.2">
      <c r="A441" t="s">
        <v>6397</v>
      </c>
      <c r="B441" t="s">
        <v>797</v>
      </c>
      <c r="C441" t="s">
        <v>6398</v>
      </c>
      <c r="D441" t="s">
        <v>6399</v>
      </c>
      <c r="E441" t="s">
        <v>6195</v>
      </c>
      <c r="F441" t="s">
        <v>6378</v>
      </c>
      <c r="G441" t="s">
        <v>6400</v>
      </c>
      <c r="H441" t="s">
        <v>6401</v>
      </c>
      <c r="I441" t="s">
        <v>6402</v>
      </c>
      <c r="J441" t="s">
        <v>6403</v>
      </c>
      <c r="K441" s="21" t="s">
        <v>797</v>
      </c>
    </row>
    <row r="442" spans="1:11" ht="16" x14ac:dyDescent="0.2">
      <c r="A442" t="s">
        <v>6404</v>
      </c>
      <c r="B442" t="s">
        <v>797</v>
      </c>
      <c r="C442" t="s">
        <v>6405</v>
      </c>
      <c r="D442" t="s">
        <v>675</v>
      </c>
      <c r="E442" t="s">
        <v>4597</v>
      </c>
      <c r="F442" t="s">
        <v>6378</v>
      </c>
      <c r="G442" t="s">
        <v>6406</v>
      </c>
      <c r="H442" t="s">
        <v>6407</v>
      </c>
      <c r="I442" t="s">
        <v>6408</v>
      </c>
      <c r="J442" t="s">
        <v>6409</v>
      </c>
      <c r="K442" s="21" t="s">
        <v>797</v>
      </c>
    </row>
    <row r="443" spans="1:11" ht="16" x14ac:dyDescent="0.2">
      <c r="A443" t="s">
        <v>6410</v>
      </c>
      <c r="B443" t="s">
        <v>797</v>
      </c>
      <c r="C443" t="s">
        <v>37</v>
      </c>
      <c r="D443" t="s">
        <v>37</v>
      </c>
      <c r="E443" t="s">
        <v>4582</v>
      </c>
      <c r="F443" t="s">
        <v>6378</v>
      </c>
      <c r="G443" t="s">
        <v>6411</v>
      </c>
      <c r="H443" t="s">
        <v>6412</v>
      </c>
      <c r="I443" t="s">
        <v>6413</v>
      </c>
      <c r="J443" t="s">
        <v>6414</v>
      </c>
      <c r="K443" s="21" t="s">
        <v>797</v>
      </c>
    </row>
    <row r="444" spans="1:11" ht="16" x14ac:dyDescent="0.2">
      <c r="A444" t="s">
        <v>6415</v>
      </c>
      <c r="B444" t="s">
        <v>797</v>
      </c>
      <c r="C444" t="s">
        <v>6416</v>
      </c>
      <c r="D444" t="s">
        <v>6417</v>
      </c>
      <c r="E444" t="s">
        <v>4582</v>
      </c>
      <c r="F444" t="s">
        <v>6378</v>
      </c>
      <c r="G444" t="s">
        <v>6411</v>
      </c>
      <c r="H444" t="s">
        <v>6412</v>
      </c>
      <c r="I444" t="s">
        <v>6413</v>
      </c>
      <c r="J444" t="s">
        <v>6414</v>
      </c>
      <c r="K444" s="21" t="s">
        <v>797</v>
      </c>
    </row>
    <row r="445" spans="1:11" ht="16" x14ac:dyDescent="0.2">
      <c r="A445" t="s">
        <v>6418</v>
      </c>
      <c r="B445" t="s">
        <v>797</v>
      </c>
      <c r="C445" t="s">
        <v>37</v>
      </c>
      <c r="D445" t="s">
        <v>37</v>
      </c>
      <c r="E445" t="s">
        <v>4582</v>
      </c>
      <c r="F445" t="s">
        <v>6378</v>
      </c>
      <c r="G445" t="s">
        <v>6411</v>
      </c>
      <c r="H445" t="s">
        <v>6412</v>
      </c>
      <c r="I445" t="s">
        <v>6413</v>
      </c>
      <c r="J445" t="s">
        <v>6414</v>
      </c>
      <c r="K445" s="21" t="s">
        <v>797</v>
      </c>
    </row>
    <row r="446" spans="1:11" ht="16" x14ac:dyDescent="0.2">
      <c r="A446" t="s">
        <v>6419</v>
      </c>
      <c r="B446" t="s">
        <v>797</v>
      </c>
      <c r="C446" t="s">
        <v>6420</v>
      </c>
      <c r="D446" t="s">
        <v>6421</v>
      </c>
      <c r="E446" t="s">
        <v>4582</v>
      </c>
      <c r="F446" t="s">
        <v>6378</v>
      </c>
      <c r="G446" t="s">
        <v>6411</v>
      </c>
      <c r="H446" t="s">
        <v>6412</v>
      </c>
      <c r="I446" t="s">
        <v>6413</v>
      </c>
      <c r="J446" t="s">
        <v>6414</v>
      </c>
      <c r="K446" s="21" t="s">
        <v>797</v>
      </c>
    </row>
    <row r="447" spans="1:11" ht="16" x14ac:dyDescent="0.2">
      <c r="A447" t="s">
        <v>6422</v>
      </c>
      <c r="B447" t="s">
        <v>797</v>
      </c>
      <c r="C447" t="s">
        <v>6423</v>
      </c>
      <c r="D447" t="s">
        <v>6424</v>
      </c>
      <c r="E447" t="s">
        <v>4481</v>
      </c>
      <c r="F447" t="s">
        <v>6378</v>
      </c>
      <c r="G447" t="s">
        <v>6425</v>
      </c>
      <c r="H447" t="s">
        <v>6426</v>
      </c>
      <c r="I447" t="s">
        <v>6427</v>
      </c>
      <c r="J447" t="s">
        <v>6428</v>
      </c>
      <c r="K447" s="21" t="s">
        <v>797</v>
      </c>
    </row>
    <row r="448" spans="1:11" ht="16" x14ac:dyDescent="0.2">
      <c r="A448" t="s">
        <v>6429</v>
      </c>
      <c r="B448" t="s">
        <v>797</v>
      </c>
      <c r="C448" t="s">
        <v>6430</v>
      </c>
      <c r="D448" t="s">
        <v>6431</v>
      </c>
      <c r="E448" t="s">
        <v>4481</v>
      </c>
      <c r="F448" t="s">
        <v>6378</v>
      </c>
      <c r="G448" t="s">
        <v>6432</v>
      </c>
      <c r="H448" t="s">
        <v>6433</v>
      </c>
      <c r="I448" t="s">
        <v>6434</v>
      </c>
      <c r="J448" t="s">
        <v>6435</v>
      </c>
      <c r="K448" s="21" t="s">
        <v>797</v>
      </c>
    </row>
    <row r="449" spans="1:11" ht="16" x14ac:dyDescent="0.2">
      <c r="A449" t="s">
        <v>6436</v>
      </c>
      <c r="B449" t="s">
        <v>797</v>
      </c>
      <c r="C449" t="s">
        <v>6437</v>
      </c>
      <c r="D449" t="s">
        <v>6438</v>
      </c>
      <c r="E449" t="s">
        <v>4582</v>
      </c>
      <c r="F449" t="s">
        <v>6439</v>
      </c>
      <c r="G449" t="s">
        <v>6440</v>
      </c>
      <c r="H449" t="s">
        <v>6441</v>
      </c>
      <c r="I449" t="s">
        <v>6442</v>
      </c>
      <c r="J449" t="s">
        <v>6443</v>
      </c>
      <c r="K449" s="21" t="s">
        <v>797</v>
      </c>
    </row>
    <row r="450" spans="1:11" ht="16" x14ac:dyDescent="0.2">
      <c r="A450" t="s">
        <v>6444</v>
      </c>
      <c r="B450" t="s">
        <v>797</v>
      </c>
      <c r="C450" t="s">
        <v>6445</v>
      </c>
      <c r="D450" t="s">
        <v>6446</v>
      </c>
      <c r="E450" t="s">
        <v>4481</v>
      </c>
      <c r="F450" t="s">
        <v>6439</v>
      </c>
      <c r="G450" t="s">
        <v>6447</v>
      </c>
      <c r="H450" t="s">
        <v>6448</v>
      </c>
      <c r="I450" t="s">
        <v>6449</v>
      </c>
      <c r="J450" t="s">
        <v>6450</v>
      </c>
      <c r="K450" s="21" t="s">
        <v>797</v>
      </c>
    </row>
    <row r="451" spans="1:11" ht="16" x14ac:dyDescent="0.2">
      <c r="A451" t="s">
        <v>6451</v>
      </c>
      <c r="B451" t="s">
        <v>797</v>
      </c>
      <c r="C451" t="s">
        <v>6452</v>
      </c>
      <c r="D451" t="s">
        <v>6453</v>
      </c>
      <c r="E451" t="s">
        <v>6454</v>
      </c>
      <c r="F451" t="s">
        <v>6439</v>
      </c>
      <c r="G451" t="s">
        <v>6455</v>
      </c>
      <c r="H451" t="s">
        <v>6456</v>
      </c>
      <c r="I451" t="s">
        <v>6457</v>
      </c>
      <c r="J451" t="s">
        <v>6458</v>
      </c>
      <c r="K451" s="21" t="s">
        <v>797</v>
      </c>
    </row>
    <row r="452" spans="1:11" ht="16" x14ac:dyDescent="0.2">
      <c r="A452" t="s">
        <v>6459</v>
      </c>
      <c r="B452" t="s">
        <v>797</v>
      </c>
      <c r="C452" t="s">
        <v>6460</v>
      </c>
      <c r="D452" t="s">
        <v>6461</v>
      </c>
      <c r="E452" t="s">
        <v>6454</v>
      </c>
      <c r="F452" t="s">
        <v>6439</v>
      </c>
      <c r="G452" t="s">
        <v>6462</v>
      </c>
      <c r="H452" t="s">
        <v>6463</v>
      </c>
      <c r="I452" t="s">
        <v>6464</v>
      </c>
      <c r="J452" t="s">
        <v>6465</v>
      </c>
      <c r="K452" s="21" t="s">
        <v>797</v>
      </c>
    </row>
    <row r="453" spans="1:11" ht="16" x14ac:dyDescent="0.2">
      <c r="A453" t="s">
        <v>6466</v>
      </c>
      <c r="B453" t="s">
        <v>797</v>
      </c>
      <c r="C453" t="s">
        <v>6467</v>
      </c>
      <c r="D453" t="s">
        <v>6468</v>
      </c>
      <c r="E453" t="s">
        <v>4597</v>
      </c>
      <c r="F453" t="s">
        <v>6439</v>
      </c>
      <c r="G453" t="s">
        <v>6469</v>
      </c>
      <c r="H453" t="s">
        <v>6470</v>
      </c>
      <c r="I453" t="s">
        <v>6471</v>
      </c>
      <c r="J453" t="s">
        <v>6472</v>
      </c>
      <c r="K453" s="21" t="s">
        <v>797</v>
      </c>
    </row>
    <row r="454" spans="1:11" ht="16" x14ac:dyDescent="0.2">
      <c r="A454" t="s">
        <v>6473</v>
      </c>
      <c r="B454" t="s">
        <v>797</v>
      </c>
      <c r="C454" t="s">
        <v>2634</v>
      </c>
      <c r="D454" t="s">
        <v>6474</v>
      </c>
      <c r="E454" t="s">
        <v>4481</v>
      </c>
      <c r="F454" t="s">
        <v>6439</v>
      </c>
      <c r="G454" t="s">
        <v>6475</v>
      </c>
      <c r="H454" t="s">
        <v>6476</v>
      </c>
      <c r="I454" t="s">
        <v>6477</v>
      </c>
      <c r="J454" t="s">
        <v>6478</v>
      </c>
      <c r="K454" s="21" t="s">
        <v>797</v>
      </c>
    </row>
    <row r="455" spans="1:11" ht="16" x14ac:dyDescent="0.2">
      <c r="A455" t="s">
        <v>1899</v>
      </c>
      <c r="B455" t="s">
        <v>6479</v>
      </c>
      <c r="C455" t="s">
        <v>37</v>
      </c>
      <c r="D455" t="s">
        <v>37</v>
      </c>
      <c r="E455" t="s">
        <v>4481</v>
      </c>
      <c r="F455" t="s">
        <v>6439</v>
      </c>
      <c r="G455" t="s">
        <v>6480</v>
      </c>
      <c r="H455" t="s">
        <v>6481</v>
      </c>
      <c r="I455" t="s">
        <v>6482</v>
      </c>
      <c r="J455" t="s">
        <v>6483</v>
      </c>
      <c r="K455" s="21" t="s">
        <v>797</v>
      </c>
    </row>
    <row r="456" spans="1:11" ht="16" x14ac:dyDescent="0.2">
      <c r="A456" t="s">
        <v>6484</v>
      </c>
      <c r="B456" t="s">
        <v>797</v>
      </c>
      <c r="C456" t="s">
        <v>6485</v>
      </c>
      <c r="D456" t="s">
        <v>6486</v>
      </c>
      <c r="E456" t="s">
        <v>4481</v>
      </c>
      <c r="F456" t="s">
        <v>6439</v>
      </c>
      <c r="G456" t="s">
        <v>6480</v>
      </c>
      <c r="H456" t="s">
        <v>6481</v>
      </c>
      <c r="I456" t="s">
        <v>6482</v>
      </c>
      <c r="J456" t="s">
        <v>6483</v>
      </c>
      <c r="K456" s="21" t="s">
        <v>6487</v>
      </c>
    </row>
    <row r="457" spans="1:11" ht="16" x14ac:dyDescent="0.2">
      <c r="A457" t="s">
        <v>1899</v>
      </c>
      <c r="B457" t="s">
        <v>797</v>
      </c>
      <c r="C457" t="s">
        <v>1900</v>
      </c>
      <c r="D457" t="s">
        <v>1901</v>
      </c>
      <c r="E457" t="s">
        <v>4481</v>
      </c>
      <c r="F457" t="s">
        <v>6439</v>
      </c>
      <c r="G457" t="s">
        <v>6480</v>
      </c>
      <c r="H457" t="s">
        <v>6481</v>
      </c>
      <c r="I457" t="s">
        <v>6482</v>
      </c>
      <c r="J457" t="s">
        <v>6483</v>
      </c>
      <c r="K457" s="21" t="s">
        <v>6487</v>
      </c>
    </row>
    <row r="458" spans="1:11" ht="16" x14ac:dyDescent="0.2">
      <c r="A458" t="s">
        <v>6488</v>
      </c>
      <c r="B458" t="s">
        <v>797</v>
      </c>
      <c r="C458" t="s">
        <v>6489</v>
      </c>
      <c r="D458" t="s">
        <v>6490</v>
      </c>
      <c r="E458" t="s">
        <v>6454</v>
      </c>
      <c r="F458" t="s">
        <v>6439</v>
      </c>
      <c r="G458" t="s">
        <v>6491</v>
      </c>
      <c r="H458" t="s">
        <v>6492</v>
      </c>
      <c r="I458" t="s">
        <v>6493</v>
      </c>
      <c r="J458" t="s">
        <v>6494</v>
      </c>
      <c r="K458" s="21" t="s">
        <v>6487</v>
      </c>
    </row>
    <row r="459" spans="1:11" ht="16" x14ac:dyDescent="0.2">
      <c r="A459" t="s">
        <v>6495</v>
      </c>
      <c r="B459" t="s">
        <v>797</v>
      </c>
      <c r="C459" t="s">
        <v>6496</v>
      </c>
      <c r="D459" t="s">
        <v>6497</v>
      </c>
      <c r="E459" t="s">
        <v>4597</v>
      </c>
      <c r="F459" t="s">
        <v>6498</v>
      </c>
      <c r="G459" t="s">
        <v>6499</v>
      </c>
      <c r="H459" t="s">
        <v>6500</v>
      </c>
      <c r="I459" t="s">
        <v>6501</v>
      </c>
      <c r="J459" t="s">
        <v>6502</v>
      </c>
      <c r="K459" s="21" t="s">
        <v>6487</v>
      </c>
    </row>
    <row r="460" spans="1:11" ht="16" x14ac:dyDescent="0.2">
      <c r="A460" t="s">
        <v>6503</v>
      </c>
      <c r="B460" t="s">
        <v>797</v>
      </c>
      <c r="C460" t="s">
        <v>6504</v>
      </c>
      <c r="D460" t="s">
        <v>6505</v>
      </c>
      <c r="E460" t="s">
        <v>4481</v>
      </c>
      <c r="F460" t="s">
        <v>6506</v>
      </c>
      <c r="G460" t="s">
        <v>6507</v>
      </c>
      <c r="H460" t="s">
        <v>6508</v>
      </c>
      <c r="I460" t="s">
        <v>6509</v>
      </c>
      <c r="J460" t="s">
        <v>6510</v>
      </c>
      <c r="K460" s="21" t="s">
        <v>6511</v>
      </c>
    </row>
    <row r="461" spans="1:11" ht="16" x14ac:dyDescent="0.2">
      <c r="A461" t="s">
        <v>6512</v>
      </c>
      <c r="B461" t="s">
        <v>37</v>
      </c>
      <c r="C461" t="s">
        <v>6513</v>
      </c>
      <c r="D461" t="s">
        <v>6514</v>
      </c>
      <c r="E461" t="s">
        <v>4938</v>
      </c>
      <c r="F461" t="s">
        <v>6506</v>
      </c>
      <c r="G461" t="s">
        <v>6515</v>
      </c>
      <c r="H461" t="s">
        <v>6516</v>
      </c>
      <c r="I461" t="s">
        <v>6517</v>
      </c>
      <c r="J461" t="s">
        <v>6518</v>
      </c>
      <c r="K461" s="21" t="s">
        <v>797</v>
      </c>
    </row>
    <row r="462" spans="1:11" ht="16" x14ac:dyDescent="0.2">
      <c r="A462" t="s">
        <v>6519</v>
      </c>
      <c r="B462" t="s">
        <v>37</v>
      </c>
      <c r="C462" t="s">
        <v>6520</v>
      </c>
      <c r="D462" t="s">
        <v>6521</v>
      </c>
      <c r="E462" t="s">
        <v>6195</v>
      </c>
      <c r="F462" t="s">
        <v>6506</v>
      </c>
      <c r="G462" t="s">
        <v>6522</v>
      </c>
      <c r="H462" t="s">
        <v>6523</v>
      </c>
      <c r="I462" t="s">
        <v>6524</v>
      </c>
      <c r="J462" t="s">
        <v>6525</v>
      </c>
      <c r="K462" s="21" t="s">
        <v>797</v>
      </c>
    </row>
    <row r="463" spans="1:11" ht="16" x14ac:dyDescent="0.2">
      <c r="A463" t="s">
        <v>6526</v>
      </c>
      <c r="B463" t="s">
        <v>37</v>
      </c>
      <c r="C463" t="s">
        <v>6527</v>
      </c>
      <c r="D463" t="s">
        <v>6528</v>
      </c>
      <c r="E463" t="s">
        <v>6195</v>
      </c>
      <c r="F463" t="s">
        <v>6506</v>
      </c>
      <c r="G463" t="s">
        <v>6529</v>
      </c>
      <c r="H463" t="s">
        <v>6530</v>
      </c>
      <c r="I463" t="s">
        <v>6531</v>
      </c>
      <c r="J463" t="s">
        <v>6532</v>
      </c>
      <c r="K463" s="21" t="s">
        <v>797</v>
      </c>
    </row>
    <row r="464" spans="1:11" ht="16" x14ac:dyDescent="0.2">
      <c r="A464" t="s">
        <v>6533</v>
      </c>
      <c r="B464" t="s">
        <v>797</v>
      </c>
      <c r="C464" t="s">
        <v>6534</v>
      </c>
      <c r="D464" t="s">
        <v>6535</v>
      </c>
      <c r="E464" t="s">
        <v>6195</v>
      </c>
      <c r="F464" t="s">
        <v>6506</v>
      </c>
      <c r="G464" t="s">
        <v>6536</v>
      </c>
      <c r="H464" t="s">
        <v>6537</v>
      </c>
      <c r="I464" t="s">
        <v>6538</v>
      </c>
      <c r="J464" t="s">
        <v>797</v>
      </c>
      <c r="K464" s="21" t="s">
        <v>797</v>
      </c>
    </row>
    <row r="465" spans="1:11" ht="16" x14ac:dyDescent="0.2">
      <c r="A465" t="s">
        <v>6539</v>
      </c>
      <c r="B465" t="s">
        <v>797</v>
      </c>
      <c r="C465" t="s">
        <v>6540</v>
      </c>
      <c r="D465" t="s">
        <v>6541</v>
      </c>
      <c r="E465" t="s">
        <v>5010</v>
      </c>
      <c r="F465" t="s">
        <v>6506</v>
      </c>
      <c r="G465" t="s">
        <v>6542</v>
      </c>
      <c r="H465" t="s">
        <v>6543</v>
      </c>
      <c r="I465" t="s">
        <v>6544</v>
      </c>
      <c r="J465" t="s">
        <v>6545</v>
      </c>
      <c r="K465" s="21" t="s">
        <v>797</v>
      </c>
    </row>
    <row r="466" spans="1:11" ht="16" x14ac:dyDescent="0.2">
      <c r="A466" t="s">
        <v>6546</v>
      </c>
      <c r="B466" t="s">
        <v>37</v>
      </c>
      <c r="C466" t="s">
        <v>6547</v>
      </c>
      <c r="D466" t="s">
        <v>6548</v>
      </c>
      <c r="E466" t="s">
        <v>6549</v>
      </c>
      <c r="F466" t="s">
        <v>6506</v>
      </c>
      <c r="G466" t="s">
        <v>6550</v>
      </c>
      <c r="H466" t="s">
        <v>6551</v>
      </c>
      <c r="I466" t="s">
        <v>6552</v>
      </c>
      <c r="J466" t="s">
        <v>6553</v>
      </c>
      <c r="K466" s="21" t="s">
        <v>797</v>
      </c>
    </row>
    <row r="467" spans="1:11" ht="16" x14ac:dyDescent="0.2">
      <c r="A467" t="s">
        <v>6554</v>
      </c>
      <c r="B467" t="s">
        <v>37</v>
      </c>
      <c r="C467" t="s">
        <v>6555</v>
      </c>
      <c r="D467" t="s">
        <v>6556</v>
      </c>
      <c r="E467" t="s">
        <v>6549</v>
      </c>
      <c r="F467" t="s">
        <v>6506</v>
      </c>
      <c r="G467" t="s">
        <v>6557</v>
      </c>
      <c r="H467" t="s">
        <v>6558</v>
      </c>
      <c r="I467" t="s">
        <v>6559</v>
      </c>
      <c r="J467" t="s">
        <v>6560</v>
      </c>
      <c r="K467" s="21" t="s">
        <v>797</v>
      </c>
    </row>
    <row r="468" spans="1:11" ht="16" x14ac:dyDescent="0.2">
      <c r="A468" t="s">
        <v>6561</v>
      </c>
      <c r="B468" t="s">
        <v>37</v>
      </c>
      <c r="C468" t="s">
        <v>6562</v>
      </c>
      <c r="D468" t="s">
        <v>6563</v>
      </c>
      <c r="E468" t="s">
        <v>6549</v>
      </c>
      <c r="F468" t="s">
        <v>6506</v>
      </c>
      <c r="G468" t="s">
        <v>6564</v>
      </c>
      <c r="H468" t="s">
        <v>6565</v>
      </c>
      <c r="I468" t="s">
        <v>6566</v>
      </c>
      <c r="J468" t="s">
        <v>6567</v>
      </c>
      <c r="K468" s="21" t="s">
        <v>797</v>
      </c>
    </row>
    <row r="469" spans="1:11" ht="16" x14ac:dyDescent="0.2">
      <c r="A469" t="s">
        <v>6568</v>
      </c>
      <c r="B469" t="s">
        <v>37</v>
      </c>
      <c r="C469" t="s">
        <v>6569</v>
      </c>
      <c r="D469" t="s">
        <v>6570</v>
      </c>
      <c r="E469" t="s">
        <v>6549</v>
      </c>
      <c r="F469" t="s">
        <v>6506</v>
      </c>
      <c r="G469" t="s">
        <v>6571</v>
      </c>
      <c r="H469" t="s">
        <v>6572</v>
      </c>
      <c r="I469" t="s">
        <v>6573</v>
      </c>
      <c r="J469" t="s">
        <v>6574</v>
      </c>
      <c r="K469" s="21" t="s">
        <v>797</v>
      </c>
    </row>
    <row r="470" spans="1:11" ht="16" x14ac:dyDescent="0.2">
      <c r="A470" t="s">
        <v>6575</v>
      </c>
      <c r="B470" t="s">
        <v>37</v>
      </c>
      <c r="C470" t="s">
        <v>6576</v>
      </c>
      <c r="D470" t="s">
        <v>6577</v>
      </c>
      <c r="E470" t="s">
        <v>4938</v>
      </c>
      <c r="F470" t="s">
        <v>6506</v>
      </c>
      <c r="G470" t="s">
        <v>6578</v>
      </c>
      <c r="H470" t="s">
        <v>6579</v>
      </c>
      <c r="I470" t="s">
        <v>6580</v>
      </c>
      <c r="J470" t="s">
        <v>6581</v>
      </c>
      <c r="K470" s="21" t="s">
        <v>797</v>
      </c>
    </row>
    <row r="471" spans="1:11" ht="16" x14ac:dyDescent="0.2">
      <c r="A471" t="s">
        <v>6582</v>
      </c>
      <c r="B471" t="s">
        <v>797</v>
      </c>
      <c r="C471" t="s">
        <v>6583</v>
      </c>
      <c r="D471" t="s">
        <v>6584</v>
      </c>
      <c r="E471" t="s">
        <v>4582</v>
      </c>
      <c r="F471" t="s">
        <v>6506</v>
      </c>
      <c r="G471" t="s">
        <v>6585</v>
      </c>
      <c r="H471" t="s">
        <v>6586</v>
      </c>
      <c r="I471" t="s">
        <v>6587</v>
      </c>
      <c r="J471" t="s">
        <v>6588</v>
      </c>
      <c r="K471" s="21" t="s">
        <v>797</v>
      </c>
    </row>
    <row r="472" spans="1:11" ht="16" x14ac:dyDescent="0.2">
      <c r="A472" t="s">
        <v>6589</v>
      </c>
      <c r="B472" t="s">
        <v>37</v>
      </c>
      <c r="C472" t="s">
        <v>6590</v>
      </c>
      <c r="D472" t="s">
        <v>6591</v>
      </c>
      <c r="E472" t="s">
        <v>4582</v>
      </c>
      <c r="F472" t="s">
        <v>6592</v>
      </c>
      <c r="G472" t="s">
        <v>6593</v>
      </c>
      <c r="H472" t="s">
        <v>6594</v>
      </c>
      <c r="I472" t="s">
        <v>6595</v>
      </c>
      <c r="J472" t="s">
        <v>797</v>
      </c>
      <c r="K472" s="21" t="s">
        <v>797</v>
      </c>
    </row>
    <row r="473" spans="1:11" ht="16" x14ac:dyDescent="0.2">
      <c r="A473" t="s">
        <v>6596</v>
      </c>
      <c r="B473" t="s">
        <v>797</v>
      </c>
      <c r="C473" t="s">
        <v>6597</v>
      </c>
      <c r="D473" t="s">
        <v>6598</v>
      </c>
      <c r="E473" t="s">
        <v>6454</v>
      </c>
      <c r="F473" t="s">
        <v>6592</v>
      </c>
      <c r="G473" t="s">
        <v>6599</v>
      </c>
      <c r="H473" t="s">
        <v>6600</v>
      </c>
      <c r="I473" t="s">
        <v>6601</v>
      </c>
      <c r="J473" t="s">
        <v>6602</v>
      </c>
      <c r="K473" s="21" t="s">
        <v>797</v>
      </c>
    </row>
    <row r="474" spans="1:11" ht="16" x14ac:dyDescent="0.2">
      <c r="A474" t="s">
        <v>6603</v>
      </c>
      <c r="B474" t="s">
        <v>797</v>
      </c>
      <c r="C474" t="s">
        <v>6604</v>
      </c>
      <c r="D474" t="s">
        <v>6605</v>
      </c>
      <c r="E474" t="s">
        <v>6195</v>
      </c>
      <c r="F474" t="s">
        <v>6592</v>
      </c>
      <c r="G474" t="s">
        <v>6606</v>
      </c>
      <c r="H474" t="s">
        <v>6607</v>
      </c>
      <c r="I474" t="s">
        <v>6608</v>
      </c>
      <c r="J474" t="s">
        <v>6609</v>
      </c>
      <c r="K474" s="21" t="s">
        <v>797</v>
      </c>
    </row>
    <row r="475" spans="1:11" ht="16" x14ac:dyDescent="0.2">
      <c r="A475" t="s">
        <v>6610</v>
      </c>
      <c r="B475" t="s">
        <v>6611</v>
      </c>
      <c r="C475" t="s">
        <v>37</v>
      </c>
      <c r="D475" t="s">
        <v>37</v>
      </c>
      <c r="E475" t="s">
        <v>4615</v>
      </c>
      <c r="F475" t="s">
        <v>6592</v>
      </c>
      <c r="G475" t="s">
        <v>6612</v>
      </c>
      <c r="H475" t="s">
        <v>6613</v>
      </c>
      <c r="I475" t="s">
        <v>6614</v>
      </c>
      <c r="J475" t="s">
        <v>6615</v>
      </c>
      <c r="K475" s="21" t="s">
        <v>797</v>
      </c>
    </row>
    <row r="476" spans="1:11" ht="16" x14ac:dyDescent="0.2">
      <c r="A476" t="s">
        <v>6616</v>
      </c>
      <c r="B476" t="s">
        <v>797</v>
      </c>
      <c r="C476" t="s">
        <v>6617</v>
      </c>
      <c r="D476" t="s">
        <v>6618</v>
      </c>
      <c r="E476" t="s">
        <v>4615</v>
      </c>
      <c r="F476" t="s">
        <v>6592</v>
      </c>
      <c r="G476" t="s">
        <v>6612</v>
      </c>
      <c r="H476" t="s">
        <v>6613</v>
      </c>
      <c r="I476" t="s">
        <v>6614</v>
      </c>
      <c r="J476" t="s">
        <v>6615</v>
      </c>
      <c r="K476" s="21" t="s">
        <v>797</v>
      </c>
    </row>
    <row r="477" spans="1:11" ht="16" x14ac:dyDescent="0.2">
      <c r="A477" t="s">
        <v>6619</v>
      </c>
      <c r="B477" t="s">
        <v>797</v>
      </c>
      <c r="C477" t="s">
        <v>37</v>
      </c>
      <c r="D477" t="s">
        <v>6620</v>
      </c>
      <c r="E477" t="s">
        <v>4615</v>
      </c>
      <c r="F477" t="s">
        <v>6592</v>
      </c>
      <c r="G477" t="s">
        <v>6612</v>
      </c>
      <c r="H477" t="s">
        <v>6613</v>
      </c>
      <c r="I477" t="s">
        <v>6614</v>
      </c>
      <c r="J477" t="s">
        <v>6615</v>
      </c>
      <c r="K477" s="21" t="s">
        <v>797</v>
      </c>
    </row>
    <row r="478" spans="1:11" ht="16" x14ac:dyDescent="0.2">
      <c r="A478" t="s">
        <v>6621</v>
      </c>
      <c r="B478" t="s">
        <v>797</v>
      </c>
      <c r="C478" t="s">
        <v>6622</v>
      </c>
      <c r="D478" t="s">
        <v>6623</v>
      </c>
      <c r="E478" t="s">
        <v>4615</v>
      </c>
      <c r="F478" t="s">
        <v>6592</v>
      </c>
      <c r="G478" t="s">
        <v>6612</v>
      </c>
      <c r="H478" t="s">
        <v>6613</v>
      </c>
      <c r="I478" t="s">
        <v>6614</v>
      </c>
      <c r="J478" t="s">
        <v>6615</v>
      </c>
      <c r="K478" s="21" t="s">
        <v>797</v>
      </c>
    </row>
    <row r="479" spans="1:11" ht="16" x14ac:dyDescent="0.2">
      <c r="A479" t="s">
        <v>6624</v>
      </c>
      <c r="B479" t="s">
        <v>797</v>
      </c>
      <c r="C479" t="s">
        <v>37</v>
      </c>
      <c r="D479" t="s">
        <v>6625</v>
      </c>
      <c r="E479" t="s">
        <v>4615</v>
      </c>
      <c r="F479" t="s">
        <v>6592</v>
      </c>
      <c r="G479" t="s">
        <v>6612</v>
      </c>
      <c r="H479" t="s">
        <v>6613</v>
      </c>
      <c r="I479" t="s">
        <v>6614</v>
      </c>
      <c r="J479" t="s">
        <v>6615</v>
      </c>
      <c r="K479" s="21" t="s">
        <v>797</v>
      </c>
    </row>
    <row r="480" spans="1:11" ht="16" x14ac:dyDescent="0.2">
      <c r="A480" t="s">
        <v>6626</v>
      </c>
      <c r="B480" t="s">
        <v>797</v>
      </c>
      <c r="C480" t="s">
        <v>37</v>
      </c>
      <c r="D480" t="s">
        <v>6627</v>
      </c>
      <c r="E480" t="s">
        <v>4615</v>
      </c>
      <c r="F480" t="s">
        <v>6592</v>
      </c>
      <c r="G480" t="s">
        <v>6612</v>
      </c>
      <c r="H480" t="s">
        <v>6613</v>
      </c>
      <c r="I480" t="s">
        <v>6614</v>
      </c>
      <c r="J480" t="s">
        <v>6615</v>
      </c>
      <c r="K480" s="21" t="s">
        <v>797</v>
      </c>
    </row>
    <row r="481" spans="1:11" ht="16" x14ac:dyDescent="0.2">
      <c r="A481" t="s">
        <v>6628</v>
      </c>
      <c r="B481" t="s">
        <v>797</v>
      </c>
      <c r="C481" t="s">
        <v>6629</v>
      </c>
      <c r="D481" t="s">
        <v>6630</v>
      </c>
      <c r="E481" t="s">
        <v>4574</v>
      </c>
      <c r="F481" t="s">
        <v>6592</v>
      </c>
      <c r="G481" t="s">
        <v>6631</v>
      </c>
      <c r="H481" t="s">
        <v>6632</v>
      </c>
      <c r="I481" t="s">
        <v>6633</v>
      </c>
      <c r="J481" t="s">
        <v>6634</v>
      </c>
      <c r="K481" s="21" t="s">
        <v>797</v>
      </c>
    </row>
    <row r="482" spans="1:11" ht="16" x14ac:dyDescent="0.2">
      <c r="A482" t="s">
        <v>6635</v>
      </c>
      <c r="B482" t="s">
        <v>797</v>
      </c>
      <c r="C482" t="s">
        <v>6636</v>
      </c>
      <c r="D482" t="s">
        <v>6637</v>
      </c>
      <c r="E482" t="s">
        <v>4582</v>
      </c>
      <c r="F482" t="s">
        <v>6592</v>
      </c>
      <c r="G482" t="s">
        <v>6638</v>
      </c>
      <c r="H482" t="s">
        <v>6639</v>
      </c>
      <c r="I482" t="s">
        <v>6640</v>
      </c>
      <c r="J482" t="s">
        <v>6641</v>
      </c>
    </row>
    <row r="483" spans="1:11" ht="16" x14ac:dyDescent="0.2">
      <c r="A483" t="s">
        <v>6642</v>
      </c>
      <c r="B483" t="s">
        <v>797</v>
      </c>
      <c r="C483" t="s">
        <v>6643</v>
      </c>
      <c r="D483" t="s">
        <v>6644</v>
      </c>
      <c r="E483" t="s">
        <v>4582</v>
      </c>
      <c r="F483" t="s">
        <v>6592</v>
      </c>
      <c r="G483" t="s">
        <v>6645</v>
      </c>
      <c r="H483" t="s">
        <v>6646</v>
      </c>
      <c r="I483" t="s">
        <v>6647</v>
      </c>
      <c r="J483" t="s">
        <v>6648</v>
      </c>
    </row>
    <row r="484" spans="1:11" ht="16" x14ac:dyDescent="0.2">
      <c r="A484" t="s">
        <v>6649</v>
      </c>
      <c r="B484" t="s">
        <v>797</v>
      </c>
      <c r="C484" t="s">
        <v>6650</v>
      </c>
      <c r="D484" t="s">
        <v>6651</v>
      </c>
      <c r="E484" t="s">
        <v>6195</v>
      </c>
      <c r="F484" t="s">
        <v>6592</v>
      </c>
      <c r="G484" t="s">
        <v>6652</v>
      </c>
      <c r="H484" t="s">
        <v>6653</v>
      </c>
      <c r="I484" t="s">
        <v>6654</v>
      </c>
      <c r="J484" t="s">
        <v>6655</v>
      </c>
    </row>
    <row r="485" spans="1:11" ht="16" x14ac:dyDescent="0.2">
      <c r="A485" t="s">
        <v>6656</v>
      </c>
      <c r="B485" t="s">
        <v>797</v>
      </c>
      <c r="C485" t="s">
        <v>6657</v>
      </c>
      <c r="D485" t="s">
        <v>6658</v>
      </c>
      <c r="E485" t="s">
        <v>4615</v>
      </c>
      <c r="F485" t="s">
        <v>6592</v>
      </c>
      <c r="G485" t="s">
        <v>6659</v>
      </c>
      <c r="H485" t="s">
        <v>6660</v>
      </c>
      <c r="I485" t="s">
        <v>6661</v>
      </c>
      <c r="J485" t="s">
        <v>6662</v>
      </c>
    </row>
    <row r="486" spans="1:11" ht="16" x14ac:dyDescent="0.2">
      <c r="A486" t="s">
        <v>6663</v>
      </c>
      <c r="B486" t="s">
        <v>797</v>
      </c>
      <c r="C486" t="s">
        <v>6664</v>
      </c>
      <c r="D486" t="s">
        <v>6665</v>
      </c>
      <c r="E486" t="s">
        <v>4574</v>
      </c>
      <c r="F486" t="s">
        <v>6592</v>
      </c>
      <c r="G486" t="s">
        <v>6666</v>
      </c>
      <c r="H486" t="s">
        <v>6667</v>
      </c>
      <c r="I486" t="s">
        <v>6668</v>
      </c>
      <c r="J486" t="s">
        <v>6669</v>
      </c>
    </row>
    <row r="487" spans="1:11" ht="16" x14ac:dyDescent="0.2">
      <c r="A487" t="s">
        <v>6670</v>
      </c>
      <c r="B487" t="s">
        <v>797</v>
      </c>
      <c r="C487" t="s">
        <v>6671</v>
      </c>
      <c r="D487" t="s">
        <v>6672</v>
      </c>
      <c r="E487" t="s">
        <v>5010</v>
      </c>
      <c r="F487" t="s">
        <v>6592</v>
      </c>
      <c r="G487" t="s">
        <v>6673</v>
      </c>
      <c r="H487" t="s">
        <v>6674</v>
      </c>
      <c r="I487" t="s">
        <v>6675</v>
      </c>
      <c r="J487" t="s">
        <v>6676</v>
      </c>
    </row>
    <row r="488" spans="1:11" ht="16" x14ac:dyDescent="0.2">
      <c r="A488" t="s">
        <v>6677</v>
      </c>
      <c r="B488" t="s">
        <v>797</v>
      </c>
      <c r="C488" t="s">
        <v>6678</v>
      </c>
      <c r="D488" t="s">
        <v>6679</v>
      </c>
      <c r="E488" t="s">
        <v>4615</v>
      </c>
      <c r="F488" t="s">
        <v>6592</v>
      </c>
      <c r="G488" t="s">
        <v>6680</v>
      </c>
      <c r="H488" t="s">
        <v>6681</v>
      </c>
      <c r="I488" t="s">
        <v>6682</v>
      </c>
      <c r="J488" t="s">
        <v>6683</v>
      </c>
    </row>
    <row r="489" spans="1:11" ht="16" x14ac:dyDescent="0.2">
      <c r="A489" t="s">
        <v>6684</v>
      </c>
      <c r="B489" t="s">
        <v>797</v>
      </c>
      <c r="C489" t="s">
        <v>6685</v>
      </c>
      <c r="D489" t="s">
        <v>6686</v>
      </c>
      <c r="E489" t="s">
        <v>4688</v>
      </c>
      <c r="F489" t="s">
        <v>6592</v>
      </c>
      <c r="G489" t="s">
        <v>6687</v>
      </c>
      <c r="H489" t="s">
        <v>6688</v>
      </c>
      <c r="I489" t="s">
        <v>6689</v>
      </c>
      <c r="J489" t="s">
        <v>6690</v>
      </c>
    </row>
    <row r="490" spans="1:11" ht="16" x14ac:dyDescent="0.2">
      <c r="A490" t="s">
        <v>6691</v>
      </c>
      <c r="B490" t="s">
        <v>797</v>
      </c>
      <c r="C490" t="s">
        <v>6692</v>
      </c>
      <c r="D490" t="s">
        <v>6693</v>
      </c>
      <c r="E490" t="s">
        <v>4462</v>
      </c>
      <c r="F490" t="s">
        <v>6592</v>
      </c>
      <c r="G490" t="s">
        <v>6694</v>
      </c>
      <c r="H490" t="s">
        <v>6695</v>
      </c>
      <c r="I490" t="s">
        <v>6696</v>
      </c>
      <c r="J490" t="s">
        <v>6697</v>
      </c>
    </row>
    <row r="491" spans="1:11" ht="16" x14ac:dyDescent="0.2">
      <c r="A491" t="s">
        <v>6698</v>
      </c>
      <c r="B491" t="s">
        <v>797</v>
      </c>
      <c r="C491" t="s">
        <v>6699</v>
      </c>
      <c r="D491" t="s">
        <v>6700</v>
      </c>
      <c r="E491" t="s">
        <v>4582</v>
      </c>
      <c r="F491" t="s">
        <v>6592</v>
      </c>
      <c r="G491" t="s">
        <v>6701</v>
      </c>
      <c r="H491" t="s">
        <v>6702</v>
      </c>
      <c r="I491" t="s">
        <v>6703</v>
      </c>
      <c r="J491" t="s">
        <v>6704</v>
      </c>
    </row>
    <row r="492" spans="1:11" ht="16" x14ac:dyDescent="0.2">
      <c r="A492" t="s">
        <v>6698</v>
      </c>
      <c r="B492" t="s">
        <v>797</v>
      </c>
      <c r="C492" t="s">
        <v>6699</v>
      </c>
      <c r="D492" t="s">
        <v>6700</v>
      </c>
      <c r="E492" t="s">
        <v>4582</v>
      </c>
      <c r="F492" t="s">
        <v>6592</v>
      </c>
      <c r="G492" t="s">
        <v>6701</v>
      </c>
      <c r="H492" t="s">
        <v>6702</v>
      </c>
      <c r="I492" t="s">
        <v>6703</v>
      </c>
      <c r="J492" t="s">
        <v>6704</v>
      </c>
    </row>
  </sheetData>
  <autoFilter ref="A1:K492" xr:uid="{C4D6027B-499B-0D49-8116-A931AA6C85E7}"/>
  <hyperlinks>
    <hyperlink ref="E3" r:id="rId1" xr:uid="{C36EBB45-3F2C-4C45-968A-6007621135E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AC0F7-4CE0-CC4B-BC18-501E72D5BFD8}">
  <sheetPr>
    <tabColor rgb="FF92D050"/>
  </sheetPr>
  <dimension ref="A1:S328"/>
  <sheetViews>
    <sheetView workbookViewId="0">
      <selection activeCell="F17" sqref="F17"/>
    </sheetView>
  </sheetViews>
  <sheetFormatPr baseColWidth="10" defaultColWidth="8.83203125" defaultRowHeight="14" x14ac:dyDescent="0.15"/>
  <cols>
    <col min="1" max="1" width="21.6640625" style="21" customWidth="1"/>
    <col min="2" max="3" width="8.83203125" style="21"/>
    <col min="4" max="4" width="17.1640625" style="21" customWidth="1"/>
    <col min="5" max="5" width="20.83203125" style="21" customWidth="1"/>
    <col min="6" max="6" width="21.1640625" style="21" customWidth="1"/>
    <col min="7" max="7" width="31.5" style="21" customWidth="1"/>
    <col min="8" max="8" width="16.5" style="21" customWidth="1"/>
    <col min="9" max="9" width="16.1640625" style="21" customWidth="1"/>
    <col min="10" max="10" width="8.83203125" style="21"/>
    <col min="11" max="11" width="184.1640625" style="21" customWidth="1"/>
    <col min="12" max="16384" width="8.83203125" style="21"/>
  </cols>
  <sheetData>
    <row r="1" spans="1:19" customFormat="1" ht="16" x14ac:dyDescent="0.2">
      <c r="A1" s="177" t="s">
        <v>6705</v>
      </c>
      <c r="C1" s="142" t="s">
        <v>6706</v>
      </c>
      <c r="D1" s="114"/>
      <c r="E1" s="114"/>
      <c r="F1" s="114"/>
      <c r="G1" s="114"/>
      <c r="H1" s="24" t="s">
        <v>4448</v>
      </c>
    </row>
    <row r="2" spans="1:19" customFormat="1" ht="16" x14ac:dyDescent="0.2">
      <c r="A2" s="177"/>
    </row>
    <row r="3" spans="1:19" x14ac:dyDescent="0.15">
      <c r="A3" s="21" t="s">
        <v>6707</v>
      </c>
    </row>
    <row r="4" spans="1:19" x14ac:dyDescent="0.15">
      <c r="A4" s="21" t="s">
        <v>4446</v>
      </c>
    </row>
    <row r="5" spans="1:19" x14ac:dyDescent="0.15">
      <c r="A5" s="21" t="s">
        <v>797</v>
      </c>
    </row>
    <row r="6" spans="1:19" x14ac:dyDescent="0.15">
      <c r="A6" s="21" t="s">
        <v>772</v>
      </c>
      <c r="B6" s="21" t="s">
        <v>4450</v>
      </c>
      <c r="C6" s="21" t="s">
        <v>6708</v>
      </c>
      <c r="D6" s="21" t="s">
        <v>6709</v>
      </c>
      <c r="E6" s="21" t="s">
        <v>6710</v>
      </c>
      <c r="F6" s="21" t="s">
        <v>6711</v>
      </c>
      <c r="G6" s="21" t="s">
        <v>6712</v>
      </c>
      <c r="H6" s="21" t="s">
        <v>6713</v>
      </c>
      <c r="I6" s="21" t="s">
        <v>6714</v>
      </c>
      <c r="J6" s="21" t="s">
        <v>6715</v>
      </c>
      <c r="K6" s="21" t="s">
        <v>6716</v>
      </c>
      <c r="L6" s="21" t="s">
        <v>6717</v>
      </c>
      <c r="M6" s="21" t="s">
        <v>6718</v>
      </c>
      <c r="N6" s="21" t="s">
        <v>6719</v>
      </c>
      <c r="O6" s="21" t="s">
        <v>6720</v>
      </c>
      <c r="P6" s="21" t="s">
        <v>6721</v>
      </c>
      <c r="Q6" s="21" t="s">
        <v>6722</v>
      </c>
      <c r="R6" s="21" t="s">
        <v>6723</v>
      </c>
      <c r="S6" s="21" t="s">
        <v>6724</v>
      </c>
    </row>
    <row r="7" spans="1:19" x14ac:dyDescent="0.15">
      <c r="A7" s="21" t="s">
        <v>6725</v>
      </c>
      <c r="B7" s="21" t="s">
        <v>797</v>
      </c>
      <c r="C7" s="21" t="s">
        <v>6726</v>
      </c>
      <c r="D7" s="21" t="s">
        <v>37</v>
      </c>
      <c r="E7" s="21" t="s">
        <v>6727</v>
      </c>
      <c r="F7" s="21" t="s">
        <v>6728</v>
      </c>
      <c r="G7" s="21" t="s">
        <v>6729</v>
      </c>
      <c r="H7" s="21" t="s">
        <v>6730</v>
      </c>
      <c r="I7" s="21" t="s">
        <v>6731</v>
      </c>
      <c r="J7" s="21" t="s">
        <v>797</v>
      </c>
      <c r="K7" s="21" t="s">
        <v>6732</v>
      </c>
      <c r="L7" s="21" t="s">
        <v>1191</v>
      </c>
      <c r="M7" s="21" t="s">
        <v>6733</v>
      </c>
      <c r="N7" s="21" t="s">
        <v>6734</v>
      </c>
      <c r="O7" s="21" t="s">
        <v>797</v>
      </c>
      <c r="P7" s="21" t="s">
        <v>797</v>
      </c>
      <c r="Q7" s="21" t="s">
        <v>797</v>
      </c>
      <c r="R7" s="21" t="s">
        <v>6735</v>
      </c>
      <c r="S7" s="21" t="s">
        <v>6736</v>
      </c>
    </row>
    <row r="8" spans="1:19" x14ac:dyDescent="0.15">
      <c r="A8" s="21" t="s">
        <v>6737</v>
      </c>
      <c r="B8" s="21" t="s">
        <v>797</v>
      </c>
      <c r="C8" s="21" t="s">
        <v>6738</v>
      </c>
      <c r="D8" s="21" t="s">
        <v>6739</v>
      </c>
      <c r="E8" s="21" t="s">
        <v>6727</v>
      </c>
      <c r="F8" s="21" t="s">
        <v>6728</v>
      </c>
      <c r="G8" s="21" t="s">
        <v>6740</v>
      </c>
      <c r="H8" s="21" t="s">
        <v>6741</v>
      </c>
      <c r="I8" s="21" t="s">
        <v>6742</v>
      </c>
      <c r="J8" s="21" t="s">
        <v>6743</v>
      </c>
      <c r="K8" s="21" t="s">
        <v>797</v>
      </c>
      <c r="L8" s="21" t="s">
        <v>811</v>
      </c>
      <c r="M8" s="21" t="s">
        <v>6744</v>
      </c>
      <c r="N8" s="21" t="s">
        <v>6745</v>
      </c>
      <c r="O8" s="21" t="s">
        <v>797</v>
      </c>
      <c r="P8" s="21" t="s">
        <v>797</v>
      </c>
      <c r="Q8" s="21" t="s">
        <v>797</v>
      </c>
      <c r="R8" s="21" t="s">
        <v>6731</v>
      </c>
      <c r="S8" s="21" t="s">
        <v>6746</v>
      </c>
    </row>
    <row r="9" spans="1:19" x14ac:dyDescent="0.15">
      <c r="A9" s="21" t="s">
        <v>6747</v>
      </c>
      <c r="B9" s="21" t="s">
        <v>797</v>
      </c>
      <c r="C9" s="21" t="s">
        <v>6748</v>
      </c>
      <c r="D9" s="21" t="s">
        <v>6749</v>
      </c>
      <c r="E9" s="21" t="s">
        <v>6727</v>
      </c>
      <c r="F9" s="21" t="s">
        <v>6728</v>
      </c>
      <c r="G9" s="21" t="s">
        <v>6740</v>
      </c>
      <c r="H9" s="21" t="s">
        <v>6741</v>
      </c>
      <c r="I9" s="21" t="s">
        <v>6750</v>
      </c>
      <c r="J9" s="21" t="s">
        <v>6751</v>
      </c>
      <c r="K9" s="21" t="s">
        <v>797</v>
      </c>
      <c r="L9" s="21" t="s">
        <v>811</v>
      </c>
      <c r="M9" s="21" t="s">
        <v>6744</v>
      </c>
      <c r="N9" s="21" t="s">
        <v>6745</v>
      </c>
      <c r="O9" s="21" t="s">
        <v>797</v>
      </c>
      <c r="P9" s="21" t="s">
        <v>797</v>
      </c>
      <c r="Q9" s="21" t="s">
        <v>797</v>
      </c>
      <c r="R9" s="21" t="s">
        <v>6752</v>
      </c>
      <c r="S9" s="21" t="s">
        <v>6746</v>
      </c>
    </row>
    <row r="10" spans="1:19" x14ac:dyDescent="0.15">
      <c r="A10" s="21" t="s">
        <v>6753</v>
      </c>
      <c r="B10" s="21" t="s">
        <v>797</v>
      </c>
      <c r="C10" s="21" t="s">
        <v>6754</v>
      </c>
      <c r="D10" s="21" t="s">
        <v>6755</v>
      </c>
      <c r="E10" s="21" t="s">
        <v>6756</v>
      </c>
      <c r="F10" s="21" t="s">
        <v>6728</v>
      </c>
      <c r="G10" s="21" t="s">
        <v>6756</v>
      </c>
      <c r="H10" s="21" t="s">
        <v>6757</v>
      </c>
      <c r="I10" s="21" t="s">
        <v>6758</v>
      </c>
      <c r="J10" s="21" t="s">
        <v>797</v>
      </c>
      <c r="K10" s="21" t="s">
        <v>6759</v>
      </c>
      <c r="L10" s="21" t="s">
        <v>811</v>
      </c>
      <c r="M10" s="21" t="s">
        <v>6744</v>
      </c>
      <c r="N10" s="21" t="s">
        <v>797</v>
      </c>
      <c r="O10" s="21" t="s">
        <v>797</v>
      </c>
      <c r="P10" s="21" t="s">
        <v>797</v>
      </c>
      <c r="Q10" s="21" t="s">
        <v>797</v>
      </c>
      <c r="R10" s="21" t="s">
        <v>6742</v>
      </c>
      <c r="S10" s="21" t="s">
        <v>6760</v>
      </c>
    </row>
    <row r="11" spans="1:19" x14ac:dyDescent="0.15">
      <c r="A11" s="21" t="s">
        <v>6761</v>
      </c>
      <c r="B11" s="21" t="s">
        <v>6762</v>
      </c>
      <c r="C11" s="21" t="s">
        <v>6763</v>
      </c>
      <c r="D11" s="21" t="s">
        <v>6764</v>
      </c>
      <c r="E11" s="21" t="s">
        <v>6765</v>
      </c>
      <c r="F11" s="21" t="s">
        <v>6766</v>
      </c>
      <c r="G11" s="21" t="s">
        <v>6767</v>
      </c>
      <c r="H11" s="21" t="s">
        <v>6768</v>
      </c>
      <c r="I11" s="21" t="s">
        <v>797</v>
      </c>
      <c r="J11" s="21" t="s">
        <v>797</v>
      </c>
      <c r="K11" s="21" t="s">
        <v>6769</v>
      </c>
      <c r="L11" s="21" t="s">
        <v>948</v>
      </c>
      <c r="M11" s="21" t="s">
        <v>6770</v>
      </c>
      <c r="N11" s="21" t="s">
        <v>797</v>
      </c>
      <c r="O11" s="21" t="s">
        <v>797</v>
      </c>
      <c r="P11" s="21" t="s">
        <v>797</v>
      </c>
      <c r="Q11" s="21" t="s">
        <v>797</v>
      </c>
      <c r="R11" s="21" t="s">
        <v>6771</v>
      </c>
      <c r="S11" s="21" t="s">
        <v>6771</v>
      </c>
    </row>
    <row r="12" spans="1:19" x14ac:dyDescent="0.15">
      <c r="A12" s="21" t="s">
        <v>6772</v>
      </c>
      <c r="B12" s="21" t="s">
        <v>797</v>
      </c>
      <c r="C12" s="21" t="s">
        <v>6773</v>
      </c>
      <c r="D12" s="21" t="s">
        <v>6774</v>
      </c>
      <c r="E12" s="21" t="s">
        <v>6727</v>
      </c>
      <c r="F12" s="21" t="s">
        <v>6766</v>
      </c>
      <c r="G12" s="21" t="s">
        <v>6766</v>
      </c>
      <c r="H12" s="21" t="s">
        <v>6775</v>
      </c>
      <c r="I12" s="21" t="s">
        <v>797</v>
      </c>
      <c r="J12" s="21" t="s">
        <v>797</v>
      </c>
      <c r="K12" s="21" t="s">
        <v>797</v>
      </c>
      <c r="L12" s="21" t="s">
        <v>1191</v>
      </c>
      <c r="M12" s="21" t="s">
        <v>6733</v>
      </c>
      <c r="N12" s="21" t="s">
        <v>797</v>
      </c>
      <c r="O12" s="21" t="s">
        <v>797</v>
      </c>
      <c r="P12" s="21" t="s">
        <v>797</v>
      </c>
      <c r="Q12" s="21" t="s">
        <v>797</v>
      </c>
      <c r="R12" s="21" t="s">
        <v>6771</v>
      </c>
      <c r="S12" s="21" t="s">
        <v>6771</v>
      </c>
    </row>
    <row r="13" spans="1:19" x14ac:dyDescent="0.15">
      <c r="A13" s="21" t="s">
        <v>6776</v>
      </c>
      <c r="B13" s="21" t="s">
        <v>797</v>
      </c>
      <c r="C13" s="21" t="s">
        <v>6777</v>
      </c>
      <c r="D13" s="21" t="s">
        <v>37</v>
      </c>
      <c r="E13" s="21" t="s">
        <v>6727</v>
      </c>
      <c r="F13" s="21" t="s">
        <v>6766</v>
      </c>
      <c r="G13" s="21" t="s">
        <v>6767</v>
      </c>
      <c r="H13" s="21" t="s">
        <v>6778</v>
      </c>
      <c r="I13" s="21" t="s">
        <v>797</v>
      </c>
      <c r="J13" s="21" t="s">
        <v>797</v>
      </c>
      <c r="K13" s="21" t="s">
        <v>797</v>
      </c>
      <c r="L13" s="21" t="s">
        <v>824</v>
      </c>
      <c r="M13" s="21" t="s">
        <v>6779</v>
      </c>
      <c r="N13" s="21" t="s">
        <v>797</v>
      </c>
      <c r="O13" s="21" t="s">
        <v>797</v>
      </c>
      <c r="P13" s="21" t="s">
        <v>797</v>
      </c>
      <c r="Q13" s="21" t="s">
        <v>797</v>
      </c>
      <c r="R13" s="21" t="s">
        <v>6771</v>
      </c>
      <c r="S13" s="21" t="s">
        <v>6780</v>
      </c>
    </row>
    <row r="14" spans="1:19" x14ac:dyDescent="0.15">
      <c r="A14" s="21" t="s">
        <v>6781</v>
      </c>
      <c r="B14" s="21" t="s">
        <v>797</v>
      </c>
      <c r="C14" s="21" t="s">
        <v>6782</v>
      </c>
      <c r="D14" s="21" t="s">
        <v>6783</v>
      </c>
      <c r="E14" s="21" t="s">
        <v>6727</v>
      </c>
      <c r="F14" s="21" t="s">
        <v>6766</v>
      </c>
      <c r="G14" s="21" t="s">
        <v>6767</v>
      </c>
      <c r="H14" s="21" t="s">
        <v>6784</v>
      </c>
      <c r="I14" s="21" t="s">
        <v>797</v>
      </c>
      <c r="J14" s="21" t="s">
        <v>797</v>
      </c>
      <c r="K14" s="21" t="s">
        <v>797</v>
      </c>
      <c r="L14" s="21" t="s">
        <v>1191</v>
      </c>
      <c r="M14" s="21" t="s">
        <v>6785</v>
      </c>
      <c r="N14" s="21" t="s">
        <v>797</v>
      </c>
      <c r="O14" s="21" t="s">
        <v>797</v>
      </c>
      <c r="P14" s="21" t="s">
        <v>797</v>
      </c>
      <c r="Q14" s="21" t="s">
        <v>797</v>
      </c>
      <c r="R14" s="21" t="s">
        <v>6771</v>
      </c>
      <c r="S14" s="21" t="s">
        <v>6786</v>
      </c>
    </row>
    <row r="15" spans="1:19" x14ac:dyDescent="0.15">
      <c r="A15" s="21" t="s">
        <v>6787</v>
      </c>
      <c r="B15" s="21" t="s">
        <v>797</v>
      </c>
      <c r="C15" s="21" t="s">
        <v>6788</v>
      </c>
      <c r="D15" s="21" t="s">
        <v>6789</v>
      </c>
      <c r="E15" s="21" t="s">
        <v>6765</v>
      </c>
      <c r="F15" s="21" t="s">
        <v>6728</v>
      </c>
      <c r="G15" s="21" t="s">
        <v>6765</v>
      </c>
      <c r="H15" s="21" t="s">
        <v>6790</v>
      </c>
      <c r="I15" s="21" t="s">
        <v>6791</v>
      </c>
      <c r="J15" s="21" t="s">
        <v>797</v>
      </c>
      <c r="K15" s="21" t="s">
        <v>6759</v>
      </c>
      <c r="L15" s="21" t="s">
        <v>811</v>
      </c>
      <c r="M15" s="21" t="s">
        <v>6792</v>
      </c>
      <c r="N15" s="21" t="s">
        <v>797</v>
      </c>
      <c r="O15" s="21" t="s">
        <v>797</v>
      </c>
      <c r="P15" s="21" t="s">
        <v>797</v>
      </c>
      <c r="Q15" s="21" t="s">
        <v>797</v>
      </c>
      <c r="R15" s="21" t="s">
        <v>6771</v>
      </c>
      <c r="S15" s="21" t="s">
        <v>6793</v>
      </c>
    </row>
    <row r="16" spans="1:19" x14ac:dyDescent="0.15">
      <c r="A16" s="21" t="s">
        <v>4540</v>
      </c>
      <c r="B16" s="21" t="s">
        <v>797</v>
      </c>
      <c r="C16" s="21" t="s">
        <v>4541</v>
      </c>
      <c r="D16" s="21" t="s">
        <v>4542</v>
      </c>
      <c r="E16" s="21" t="s">
        <v>6794</v>
      </c>
      <c r="F16" s="21" t="s">
        <v>6728</v>
      </c>
      <c r="G16" s="21" t="s">
        <v>797</v>
      </c>
      <c r="H16" s="21" t="s">
        <v>6795</v>
      </c>
      <c r="I16" s="21" t="s">
        <v>6796</v>
      </c>
      <c r="J16" s="21" t="s">
        <v>797</v>
      </c>
      <c r="K16" s="21" t="s">
        <v>6797</v>
      </c>
      <c r="L16" s="21" t="s">
        <v>811</v>
      </c>
      <c r="M16" s="21" t="s">
        <v>6798</v>
      </c>
      <c r="N16" s="21" t="s">
        <v>797</v>
      </c>
      <c r="O16" s="21" t="s">
        <v>797</v>
      </c>
      <c r="P16" s="21" t="s">
        <v>797</v>
      </c>
      <c r="Q16" s="21" t="s">
        <v>797</v>
      </c>
      <c r="R16" s="21" t="s">
        <v>6771</v>
      </c>
      <c r="S16" s="21" t="s">
        <v>6799</v>
      </c>
    </row>
    <row r="17" spans="1:19" x14ac:dyDescent="0.15">
      <c r="A17" s="21" t="s">
        <v>6800</v>
      </c>
      <c r="B17" s="21" t="s">
        <v>797</v>
      </c>
      <c r="C17" s="21" t="s">
        <v>4510</v>
      </c>
      <c r="D17" s="21" t="s">
        <v>4511</v>
      </c>
      <c r="E17" s="21" t="s">
        <v>6801</v>
      </c>
      <c r="F17" s="21" t="s">
        <v>6728</v>
      </c>
      <c r="G17" s="21" t="s">
        <v>6756</v>
      </c>
      <c r="H17" s="21" t="s">
        <v>6802</v>
      </c>
      <c r="I17" s="21" t="s">
        <v>6803</v>
      </c>
      <c r="J17" s="21" t="s">
        <v>797</v>
      </c>
      <c r="K17" s="21" t="s">
        <v>6804</v>
      </c>
      <c r="L17" s="21" t="s">
        <v>842</v>
      </c>
      <c r="M17" s="21" t="s">
        <v>6805</v>
      </c>
      <c r="N17" s="21" t="s">
        <v>797</v>
      </c>
      <c r="O17" s="21" t="s">
        <v>797</v>
      </c>
      <c r="P17" s="21" t="s">
        <v>797</v>
      </c>
      <c r="Q17" s="21" t="s">
        <v>797</v>
      </c>
      <c r="R17" s="21" t="s">
        <v>6771</v>
      </c>
      <c r="S17" s="21" t="s">
        <v>6806</v>
      </c>
    </row>
    <row r="18" spans="1:19" x14ac:dyDescent="0.15">
      <c r="A18" s="21" t="s">
        <v>6807</v>
      </c>
      <c r="B18" s="21" t="s">
        <v>797</v>
      </c>
      <c r="C18" s="21" t="s">
        <v>6808</v>
      </c>
      <c r="D18" s="21" t="s">
        <v>6809</v>
      </c>
      <c r="E18" s="21" t="s">
        <v>6727</v>
      </c>
      <c r="F18" s="21" t="s">
        <v>6766</v>
      </c>
      <c r="G18" s="21" t="s">
        <v>6767</v>
      </c>
      <c r="H18" s="21" t="s">
        <v>6810</v>
      </c>
      <c r="I18" s="21" t="s">
        <v>797</v>
      </c>
      <c r="J18" s="21" t="s">
        <v>797</v>
      </c>
      <c r="K18" s="21" t="s">
        <v>797</v>
      </c>
      <c r="L18" s="21" t="s">
        <v>1279</v>
      </c>
      <c r="M18" s="21" t="s">
        <v>6811</v>
      </c>
      <c r="N18" s="21" t="s">
        <v>797</v>
      </c>
      <c r="O18" s="21" t="s">
        <v>797</v>
      </c>
      <c r="P18" s="21" t="s">
        <v>797</v>
      </c>
      <c r="Q18" s="21" t="s">
        <v>797</v>
      </c>
      <c r="R18" s="21" t="s">
        <v>6771</v>
      </c>
      <c r="S18" s="21" t="s">
        <v>6812</v>
      </c>
    </row>
    <row r="19" spans="1:19" x14ac:dyDescent="0.15">
      <c r="A19" s="21" t="s">
        <v>4561</v>
      </c>
      <c r="B19" s="21" t="s">
        <v>797</v>
      </c>
      <c r="C19" s="21" t="s">
        <v>4562</v>
      </c>
      <c r="D19" s="21" t="s">
        <v>4563</v>
      </c>
      <c r="E19" s="21" t="s">
        <v>6756</v>
      </c>
      <c r="F19" s="21" t="s">
        <v>6728</v>
      </c>
      <c r="G19" s="21" t="s">
        <v>6813</v>
      </c>
      <c r="H19" s="21" t="s">
        <v>6814</v>
      </c>
      <c r="I19" s="21" t="s">
        <v>6803</v>
      </c>
      <c r="J19" s="21" t="s">
        <v>797</v>
      </c>
      <c r="K19" s="21" t="s">
        <v>6815</v>
      </c>
      <c r="L19" s="21" t="s">
        <v>1892</v>
      </c>
      <c r="M19" s="21" t="s">
        <v>6816</v>
      </c>
      <c r="N19" s="21" t="s">
        <v>797</v>
      </c>
      <c r="O19" s="21" t="s">
        <v>797</v>
      </c>
      <c r="P19" s="21" t="s">
        <v>797</v>
      </c>
      <c r="Q19" s="21" t="s">
        <v>797</v>
      </c>
      <c r="R19" s="21" t="s">
        <v>6771</v>
      </c>
      <c r="S19" s="21" t="s">
        <v>6817</v>
      </c>
    </row>
    <row r="20" spans="1:19" x14ac:dyDescent="0.15">
      <c r="A20" s="21" t="s">
        <v>6818</v>
      </c>
      <c r="B20" s="21" t="s">
        <v>797</v>
      </c>
      <c r="C20" s="21" t="s">
        <v>6819</v>
      </c>
      <c r="D20" s="21" t="s">
        <v>6820</v>
      </c>
      <c r="E20" s="21" t="s">
        <v>6765</v>
      </c>
      <c r="F20" s="21" t="s">
        <v>6728</v>
      </c>
      <c r="G20" s="21" t="s">
        <v>797</v>
      </c>
      <c r="H20" s="21" t="s">
        <v>6790</v>
      </c>
      <c r="I20" s="21" t="s">
        <v>6821</v>
      </c>
      <c r="J20" s="21" t="s">
        <v>797</v>
      </c>
      <c r="K20" s="21" t="s">
        <v>6822</v>
      </c>
      <c r="L20" s="21" t="s">
        <v>811</v>
      </c>
      <c r="M20" s="21" t="s">
        <v>6792</v>
      </c>
      <c r="N20" s="21" t="s">
        <v>797</v>
      </c>
      <c r="O20" s="21" t="s">
        <v>797</v>
      </c>
      <c r="P20" s="21" t="s">
        <v>797</v>
      </c>
      <c r="Q20" s="21" t="s">
        <v>797</v>
      </c>
      <c r="R20" s="21" t="s">
        <v>6771</v>
      </c>
      <c r="S20" s="21" t="s">
        <v>6793</v>
      </c>
    </row>
    <row r="21" spans="1:19" x14ac:dyDescent="0.15">
      <c r="A21" s="21" t="s">
        <v>6823</v>
      </c>
      <c r="B21" s="21" t="s">
        <v>6824</v>
      </c>
      <c r="C21" s="21" t="s">
        <v>6825</v>
      </c>
      <c r="D21" s="21" t="s">
        <v>37</v>
      </c>
      <c r="E21" s="21" t="s">
        <v>6727</v>
      </c>
      <c r="F21" s="21" t="s">
        <v>6728</v>
      </c>
      <c r="G21" s="21" t="s">
        <v>6740</v>
      </c>
      <c r="H21" s="21" t="s">
        <v>6775</v>
      </c>
      <c r="I21" s="21" t="s">
        <v>6826</v>
      </c>
      <c r="J21" s="21" t="s">
        <v>6827</v>
      </c>
      <c r="K21" s="21" t="s">
        <v>797</v>
      </c>
      <c r="L21" s="21" t="s">
        <v>948</v>
      </c>
      <c r="M21" s="21" t="s">
        <v>6828</v>
      </c>
      <c r="N21" s="21" t="s">
        <v>797</v>
      </c>
      <c r="O21" s="21" t="s">
        <v>797</v>
      </c>
      <c r="P21" s="21" t="s">
        <v>797</v>
      </c>
      <c r="Q21" s="21" t="s">
        <v>797</v>
      </c>
      <c r="R21" s="21" t="s">
        <v>6771</v>
      </c>
      <c r="S21" s="21" t="s">
        <v>6829</v>
      </c>
    </row>
    <row r="22" spans="1:19" x14ac:dyDescent="0.15">
      <c r="A22" s="21" t="s">
        <v>6830</v>
      </c>
      <c r="B22" s="21" t="s">
        <v>797</v>
      </c>
      <c r="C22" s="21" t="s">
        <v>6831</v>
      </c>
      <c r="D22" s="21" t="s">
        <v>6832</v>
      </c>
      <c r="E22" s="21" t="s">
        <v>6727</v>
      </c>
      <c r="F22" s="21" t="s">
        <v>6766</v>
      </c>
      <c r="G22" s="21" t="s">
        <v>6766</v>
      </c>
      <c r="H22" s="21" t="s">
        <v>6833</v>
      </c>
      <c r="I22" s="21" t="s">
        <v>797</v>
      </c>
      <c r="J22" s="21" t="s">
        <v>797</v>
      </c>
      <c r="K22" s="21" t="s">
        <v>797</v>
      </c>
      <c r="L22" s="21" t="s">
        <v>1191</v>
      </c>
      <c r="M22" s="21" t="s">
        <v>6733</v>
      </c>
      <c r="N22" s="21" t="s">
        <v>797</v>
      </c>
      <c r="O22" s="21" t="s">
        <v>797</v>
      </c>
      <c r="P22" s="21" t="s">
        <v>797</v>
      </c>
      <c r="Q22" s="21" t="s">
        <v>797</v>
      </c>
      <c r="R22" s="21" t="s">
        <v>6771</v>
      </c>
      <c r="S22" s="21" t="s">
        <v>6834</v>
      </c>
    </row>
    <row r="23" spans="1:19" x14ac:dyDescent="0.15">
      <c r="A23" s="21" t="s">
        <v>6835</v>
      </c>
      <c r="B23" s="21" t="s">
        <v>797</v>
      </c>
      <c r="C23" s="21" t="s">
        <v>6836</v>
      </c>
      <c r="D23" s="21" t="s">
        <v>6837</v>
      </c>
      <c r="E23" s="21" t="s">
        <v>6727</v>
      </c>
      <c r="F23" s="21" t="s">
        <v>6728</v>
      </c>
      <c r="G23" s="21" t="s">
        <v>6740</v>
      </c>
      <c r="H23" s="21" t="s">
        <v>6838</v>
      </c>
      <c r="I23" s="21" t="s">
        <v>6758</v>
      </c>
      <c r="J23" s="21" t="s">
        <v>797</v>
      </c>
      <c r="K23" s="21" t="s">
        <v>6732</v>
      </c>
      <c r="L23" s="21" t="s">
        <v>857</v>
      </c>
      <c r="M23" s="21" t="s">
        <v>6839</v>
      </c>
      <c r="N23" s="21" t="s">
        <v>6840</v>
      </c>
      <c r="O23" s="21" t="s">
        <v>797</v>
      </c>
      <c r="P23" s="21" t="s">
        <v>797</v>
      </c>
      <c r="Q23" s="21" t="s">
        <v>797</v>
      </c>
      <c r="R23" s="21" t="s">
        <v>6841</v>
      </c>
      <c r="S23" s="21" t="s">
        <v>6746</v>
      </c>
    </row>
    <row r="24" spans="1:19" x14ac:dyDescent="0.15">
      <c r="A24" s="21" t="s">
        <v>6842</v>
      </c>
      <c r="B24" s="21" t="s">
        <v>797</v>
      </c>
      <c r="C24" s="21" t="s">
        <v>6843</v>
      </c>
      <c r="D24" s="21" t="s">
        <v>6844</v>
      </c>
      <c r="E24" s="21" t="s">
        <v>6727</v>
      </c>
      <c r="F24" s="21" t="s">
        <v>6728</v>
      </c>
      <c r="G24" s="21" t="s">
        <v>6740</v>
      </c>
      <c r="H24" s="21" t="s">
        <v>6810</v>
      </c>
      <c r="I24" s="21" t="s">
        <v>6758</v>
      </c>
      <c r="J24" s="21" t="s">
        <v>797</v>
      </c>
      <c r="K24" s="21" t="s">
        <v>6732</v>
      </c>
      <c r="L24" s="21" t="s">
        <v>1117</v>
      </c>
      <c r="M24" s="21" t="s">
        <v>6845</v>
      </c>
      <c r="N24" s="21" t="s">
        <v>797</v>
      </c>
      <c r="O24" s="21" t="s">
        <v>797</v>
      </c>
      <c r="P24" s="21" t="s">
        <v>797</v>
      </c>
      <c r="Q24" s="21" t="s">
        <v>797</v>
      </c>
      <c r="R24" s="21" t="s">
        <v>6841</v>
      </c>
      <c r="S24" s="21" t="s">
        <v>6812</v>
      </c>
    </row>
    <row r="25" spans="1:19" x14ac:dyDescent="0.15">
      <c r="A25" s="21" t="s">
        <v>6846</v>
      </c>
      <c r="B25" s="21" t="s">
        <v>797</v>
      </c>
      <c r="C25" s="21" t="s">
        <v>6847</v>
      </c>
      <c r="D25" s="21" t="s">
        <v>6848</v>
      </c>
      <c r="E25" s="21" t="s">
        <v>6849</v>
      </c>
      <c r="F25" s="21" t="s">
        <v>6728</v>
      </c>
      <c r="G25" s="21" t="s">
        <v>6849</v>
      </c>
      <c r="H25" s="21" t="s">
        <v>6795</v>
      </c>
      <c r="I25" s="21" t="s">
        <v>6850</v>
      </c>
      <c r="J25" s="21" t="s">
        <v>797</v>
      </c>
      <c r="K25" s="21" t="s">
        <v>6851</v>
      </c>
      <c r="L25" s="21" t="s">
        <v>824</v>
      </c>
      <c r="M25" s="21" t="s">
        <v>6852</v>
      </c>
      <c r="N25" s="21" t="s">
        <v>797</v>
      </c>
      <c r="O25" s="21" t="s">
        <v>797</v>
      </c>
      <c r="P25" s="21" t="s">
        <v>797</v>
      </c>
      <c r="Q25" s="21" t="s">
        <v>797</v>
      </c>
      <c r="R25" s="21" t="s">
        <v>6853</v>
      </c>
      <c r="S25" s="21" t="s">
        <v>6799</v>
      </c>
    </row>
    <row r="26" spans="1:19" x14ac:dyDescent="0.15">
      <c r="A26" s="21" t="s">
        <v>6854</v>
      </c>
      <c r="B26" s="21" t="s">
        <v>797</v>
      </c>
      <c r="C26" s="21" t="s">
        <v>6855</v>
      </c>
      <c r="D26" s="21" t="s">
        <v>6856</v>
      </c>
      <c r="E26" s="21" t="s">
        <v>6727</v>
      </c>
      <c r="F26" s="21" t="s">
        <v>6728</v>
      </c>
      <c r="G26" s="21" t="s">
        <v>6756</v>
      </c>
      <c r="H26" s="21" t="s">
        <v>6857</v>
      </c>
      <c r="I26" s="21" t="s">
        <v>6858</v>
      </c>
      <c r="J26" s="21" t="s">
        <v>797</v>
      </c>
      <c r="K26" s="21" t="s">
        <v>6732</v>
      </c>
      <c r="L26" s="21" t="s">
        <v>1892</v>
      </c>
      <c r="M26" s="21" t="s">
        <v>6816</v>
      </c>
      <c r="N26" s="21" t="s">
        <v>6859</v>
      </c>
      <c r="O26" s="21" t="s">
        <v>797</v>
      </c>
      <c r="P26" s="21" t="s">
        <v>797</v>
      </c>
      <c r="Q26" s="21" t="s">
        <v>797</v>
      </c>
      <c r="R26" s="21" t="s">
        <v>6860</v>
      </c>
      <c r="S26" s="21" t="s">
        <v>6746</v>
      </c>
    </row>
    <row r="27" spans="1:19" x14ac:dyDescent="0.15">
      <c r="A27" s="21" t="s">
        <v>6861</v>
      </c>
      <c r="B27" s="21" t="s">
        <v>797</v>
      </c>
      <c r="C27" s="21" t="s">
        <v>6862</v>
      </c>
      <c r="D27" s="21" t="s">
        <v>37</v>
      </c>
      <c r="E27" s="21" t="s">
        <v>6727</v>
      </c>
      <c r="F27" s="21" t="s">
        <v>6728</v>
      </c>
      <c r="G27" s="21" t="s">
        <v>6863</v>
      </c>
      <c r="H27" s="21" t="s">
        <v>6730</v>
      </c>
      <c r="I27" s="21" t="s">
        <v>6858</v>
      </c>
      <c r="J27" s="21" t="s">
        <v>797</v>
      </c>
      <c r="K27" s="21" t="s">
        <v>6732</v>
      </c>
      <c r="L27" s="21" t="s">
        <v>1892</v>
      </c>
      <c r="M27" s="21" t="s">
        <v>6816</v>
      </c>
      <c r="N27" s="21" t="s">
        <v>6859</v>
      </c>
      <c r="O27" s="21" t="s">
        <v>797</v>
      </c>
      <c r="P27" s="21" t="s">
        <v>797</v>
      </c>
      <c r="Q27" s="21" t="s">
        <v>797</v>
      </c>
      <c r="R27" s="21" t="s">
        <v>6864</v>
      </c>
      <c r="S27" s="21" t="s">
        <v>6746</v>
      </c>
    </row>
    <row r="28" spans="1:19" x14ac:dyDescent="0.15">
      <c r="A28" s="21" t="s">
        <v>6865</v>
      </c>
      <c r="B28" s="21" t="s">
        <v>797</v>
      </c>
      <c r="C28" s="21" t="s">
        <v>6866</v>
      </c>
      <c r="D28" s="21" t="s">
        <v>6867</v>
      </c>
      <c r="E28" s="21" t="s">
        <v>6727</v>
      </c>
      <c r="F28" s="21" t="s">
        <v>6728</v>
      </c>
      <c r="G28" s="21" t="s">
        <v>6863</v>
      </c>
      <c r="H28" s="21" t="s">
        <v>6857</v>
      </c>
      <c r="I28" s="21" t="s">
        <v>6868</v>
      </c>
      <c r="J28" s="21" t="s">
        <v>797</v>
      </c>
      <c r="K28" s="21" t="s">
        <v>6732</v>
      </c>
      <c r="L28" s="21" t="s">
        <v>857</v>
      </c>
      <c r="M28" s="21" t="s">
        <v>6839</v>
      </c>
      <c r="N28" s="21" t="s">
        <v>6869</v>
      </c>
      <c r="O28" s="21" t="s">
        <v>797</v>
      </c>
      <c r="P28" s="21" t="s">
        <v>797</v>
      </c>
      <c r="Q28" s="21" t="s">
        <v>797</v>
      </c>
      <c r="R28" s="21" t="s">
        <v>6870</v>
      </c>
      <c r="S28" s="21" t="s">
        <v>6746</v>
      </c>
    </row>
    <row r="29" spans="1:19" x14ac:dyDescent="0.15">
      <c r="A29" s="21" t="s">
        <v>6871</v>
      </c>
      <c r="B29" s="21" t="s">
        <v>797</v>
      </c>
      <c r="C29" s="21" t="s">
        <v>6872</v>
      </c>
      <c r="D29" s="21" t="s">
        <v>6873</v>
      </c>
      <c r="E29" s="21" t="s">
        <v>6727</v>
      </c>
      <c r="F29" s="21" t="s">
        <v>6728</v>
      </c>
      <c r="G29" s="21" t="s">
        <v>6813</v>
      </c>
      <c r="H29" s="21" t="s">
        <v>6874</v>
      </c>
      <c r="I29" s="21" t="s">
        <v>6875</v>
      </c>
      <c r="J29" s="21" t="s">
        <v>797</v>
      </c>
      <c r="K29" s="21" t="s">
        <v>6732</v>
      </c>
      <c r="L29" s="21" t="s">
        <v>1892</v>
      </c>
      <c r="M29" s="21" t="s">
        <v>6816</v>
      </c>
      <c r="N29" s="21" t="s">
        <v>797</v>
      </c>
      <c r="O29" s="21" t="s">
        <v>797</v>
      </c>
      <c r="P29" s="21" t="s">
        <v>797</v>
      </c>
      <c r="Q29" s="21" t="s">
        <v>797</v>
      </c>
      <c r="R29" s="21" t="s">
        <v>6870</v>
      </c>
      <c r="S29" s="21" t="s">
        <v>6746</v>
      </c>
    </row>
    <row r="30" spans="1:19" x14ac:dyDescent="0.15">
      <c r="A30" s="21" t="s">
        <v>6876</v>
      </c>
      <c r="B30" s="21" t="s">
        <v>6877</v>
      </c>
      <c r="C30" s="21" t="s">
        <v>6878</v>
      </c>
      <c r="D30" s="21" t="s">
        <v>6879</v>
      </c>
      <c r="E30" s="21" t="s">
        <v>6727</v>
      </c>
      <c r="F30" s="21" t="s">
        <v>6728</v>
      </c>
      <c r="G30" s="21" t="s">
        <v>6880</v>
      </c>
      <c r="H30" s="21" t="s">
        <v>6881</v>
      </c>
      <c r="I30" s="21" t="s">
        <v>6882</v>
      </c>
      <c r="J30" s="21" t="s">
        <v>6883</v>
      </c>
      <c r="K30" s="21" t="s">
        <v>797</v>
      </c>
      <c r="L30" s="21" t="s">
        <v>1191</v>
      </c>
      <c r="M30" s="21" t="s">
        <v>6733</v>
      </c>
      <c r="N30" s="21" t="s">
        <v>6734</v>
      </c>
      <c r="O30" s="21" t="s">
        <v>797</v>
      </c>
      <c r="P30" s="21" t="s">
        <v>797</v>
      </c>
      <c r="Q30" s="21" t="s">
        <v>797</v>
      </c>
      <c r="R30" s="21" t="s">
        <v>6884</v>
      </c>
      <c r="S30" s="21" t="s">
        <v>6746</v>
      </c>
    </row>
    <row r="31" spans="1:19" x14ac:dyDescent="0.15">
      <c r="A31" s="21" t="s">
        <v>6885</v>
      </c>
      <c r="B31" s="21" t="s">
        <v>797</v>
      </c>
      <c r="C31" s="21" t="s">
        <v>6886</v>
      </c>
      <c r="D31" s="21" t="s">
        <v>37</v>
      </c>
      <c r="E31" s="21" t="s">
        <v>6801</v>
      </c>
      <c r="F31" s="21" t="s">
        <v>6766</v>
      </c>
      <c r="G31" s="21" t="s">
        <v>6766</v>
      </c>
      <c r="H31" s="21" t="s">
        <v>6887</v>
      </c>
      <c r="I31" s="21" t="s">
        <v>797</v>
      </c>
      <c r="J31" s="21" t="s">
        <v>797</v>
      </c>
      <c r="K31" s="21" t="s">
        <v>6888</v>
      </c>
      <c r="L31" s="21" t="s">
        <v>811</v>
      </c>
      <c r="M31" s="21" t="s">
        <v>6798</v>
      </c>
      <c r="N31" s="21" t="s">
        <v>797</v>
      </c>
      <c r="O31" s="21" t="s">
        <v>797</v>
      </c>
      <c r="P31" s="21" t="s">
        <v>797</v>
      </c>
      <c r="Q31" s="21" t="s">
        <v>797</v>
      </c>
      <c r="R31" s="21" t="s">
        <v>6889</v>
      </c>
      <c r="S31" s="21" t="s">
        <v>6889</v>
      </c>
    </row>
    <row r="32" spans="1:19" x14ac:dyDescent="0.15">
      <c r="A32" s="21" t="s">
        <v>6890</v>
      </c>
      <c r="B32" s="21" t="s">
        <v>797</v>
      </c>
      <c r="C32" s="21" t="s">
        <v>6891</v>
      </c>
      <c r="D32" s="21" t="s">
        <v>37</v>
      </c>
      <c r="E32" s="21" t="s">
        <v>6801</v>
      </c>
      <c r="F32" s="21" t="s">
        <v>6766</v>
      </c>
      <c r="G32" s="21" t="s">
        <v>6766</v>
      </c>
      <c r="H32" s="21" t="s">
        <v>6887</v>
      </c>
      <c r="I32" s="21" t="s">
        <v>797</v>
      </c>
      <c r="J32" s="21" t="s">
        <v>797</v>
      </c>
      <c r="K32" s="21" t="s">
        <v>6888</v>
      </c>
      <c r="L32" s="21" t="s">
        <v>811</v>
      </c>
      <c r="M32" s="21" t="s">
        <v>6798</v>
      </c>
      <c r="N32" s="21" t="s">
        <v>797</v>
      </c>
      <c r="O32" s="21" t="s">
        <v>797</v>
      </c>
      <c r="P32" s="21" t="s">
        <v>797</v>
      </c>
      <c r="Q32" s="21" t="s">
        <v>797</v>
      </c>
      <c r="R32" s="21" t="s">
        <v>6889</v>
      </c>
      <c r="S32" s="21" t="s">
        <v>6889</v>
      </c>
    </row>
    <row r="33" spans="1:19" x14ac:dyDescent="0.15">
      <c r="A33" s="21" t="s">
        <v>6892</v>
      </c>
      <c r="B33" s="21" t="s">
        <v>797</v>
      </c>
      <c r="C33" s="21" t="s">
        <v>6893</v>
      </c>
      <c r="D33" s="21" t="s">
        <v>37</v>
      </c>
      <c r="E33" s="21" t="s">
        <v>6801</v>
      </c>
      <c r="F33" s="21" t="s">
        <v>6766</v>
      </c>
      <c r="G33" s="21" t="s">
        <v>6766</v>
      </c>
      <c r="H33" s="21" t="s">
        <v>6887</v>
      </c>
      <c r="I33" s="21" t="s">
        <v>797</v>
      </c>
      <c r="J33" s="21" t="s">
        <v>797</v>
      </c>
      <c r="K33" s="21" t="s">
        <v>6888</v>
      </c>
      <c r="L33" s="21" t="s">
        <v>811</v>
      </c>
      <c r="M33" s="21" t="s">
        <v>6798</v>
      </c>
      <c r="N33" s="21" t="s">
        <v>797</v>
      </c>
      <c r="O33" s="21" t="s">
        <v>797</v>
      </c>
      <c r="P33" s="21" t="s">
        <v>797</v>
      </c>
      <c r="Q33" s="21" t="s">
        <v>797</v>
      </c>
      <c r="R33" s="21" t="s">
        <v>6889</v>
      </c>
      <c r="S33" s="21" t="s">
        <v>6889</v>
      </c>
    </row>
    <row r="34" spans="1:19" x14ac:dyDescent="0.15">
      <c r="A34" s="21" t="s">
        <v>6894</v>
      </c>
      <c r="B34" s="21" t="s">
        <v>797</v>
      </c>
      <c r="C34" s="21" t="s">
        <v>6895</v>
      </c>
      <c r="D34" s="21" t="s">
        <v>37</v>
      </c>
      <c r="E34" s="21" t="s">
        <v>6801</v>
      </c>
      <c r="F34" s="21" t="s">
        <v>6766</v>
      </c>
      <c r="G34" s="21" t="s">
        <v>6766</v>
      </c>
      <c r="H34" s="21" t="s">
        <v>6887</v>
      </c>
      <c r="I34" s="21" t="s">
        <v>797</v>
      </c>
      <c r="J34" s="21" t="s">
        <v>797</v>
      </c>
      <c r="K34" s="21" t="s">
        <v>6888</v>
      </c>
      <c r="L34" s="21" t="s">
        <v>811</v>
      </c>
      <c r="M34" s="21" t="s">
        <v>6798</v>
      </c>
      <c r="N34" s="21" t="s">
        <v>797</v>
      </c>
      <c r="O34" s="21" t="s">
        <v>797</v>
      </c>
      <c r="P34" s="21" t="s">
        <v>797</v>
      </c>
      <c r="Q34" s="21" t="s">
        <v>797</v>
      </c>
      <c r="R34" s="21" t="s">
        <v>6889</v>
      </c>
      <c r="S34" s="21" t="s">
        <v>6889</v>
      </c>
    </row>
    <row r="35" spans="1:19" x14ac:dyDescent="0.15">
      <c r="A35" s="21" t="s">
        <v>6896</v>
      </c>
      <c r="B35" s="21" t="s">
        <v>797</v>
      </c>
      <c r="C35" s="21" t="s">
        <v>6897</v>
      </c>
      <c r="D35" s="21" t="s">
        <v>6898</v>
      </c>
      <c r="E35" s="21" t="s">
        <v>6801</v>
      </c>
      <c r="F35" s="21" t="s">
        <v>6766</v>
      </c>
      <c r="G35" s="21" t="s">
        <v>6766</v>
      </c>
      <c r="H35" s="21" t="s">
        <v>6887</v>
      </c>
      <c r="I35" s="21" t="s">
        <v>797</v>
      </c>
      <c r="J35" s="21" t="s">
        <v>797</v>
      </c>
      <c r="K35" s="21" t="s">
        <v>6888</v>
      </c>
      <c r="L35" s="21" t="s">
        <v>811</v>
      </c>
      <c r="M35" s="21" t="s">
        <v>6798</v>
      </c>
      <c r="N35" s="21" t="s">
        <v>797</v>
      </c>
      <c r="O35" s="21" t="s">
        <v>797</v>
      </c>
      <c r="P35" s="21" t="s">
        <v>797</v>
      </c>
      <c r="Q35" s="21" t="s">
        <v>797</v>
      </c>
      <c r="R35" s="21" t="s">
        <v>6889</v>
      </c>
      <c r="S35" s="21" t="s">
        <v>6889</v>
      </c>
    </row>
    <row r="36" spans="1:19" x14ac:dyDescent="0.15">
      <c r="A36" s="21" t="s">
        <v>6899</v>
      </c>
      <c r="B36" s="21" t="s">
        <v>797</v>
      </c>
      <c r="C36" s="21" t="s">
        <v>6900</v>
      </c>
      <c r="D36" s="21" t="s">
        <v>6901</v>
      </c>
      <c r="E36" s="21" t="s">
        <v>6801</v>
      </c>
      <c r="F36" s="21" t="s">
        <v>6766</v>
      </c>
      <c r="G36" s="21" t="s">
        <v>6767</v>
      </c>
      <c r="H36" s="21" t="s">
        <v>6902</v>
      </c>
      <c r="I36" s="21" t="s">
        <v>797</v>
      </c>
      <c r="J36" s="21" t="s">
        <v>797</v>
      </c>
      <c r="K36" s="21" t="s">
        <v>797</v>
      </c>
      <c r="L36" s="21" t="s">
        <v>1892</v>
      </c>
      <c r="M36" s="21" t="s">
        <v>6816</v>
      </c>
      <c r="N36" s="21" t="s">
        <v>797</v>
      </c>
      <c r="O36" s="21" t="s">
        <v>797</v>
      </c>
      <c r="P36" s="21" t="s">
        <v>797</v>
      </c>
      <c r="Q36" s="21" t="s">
        <v>797</v>
      </c>
      <c r="R36" s="21" t="s">
        <v>6903</v>
      </c>
      <c r="S36" s="21" t="s">
        <v>6903</v>
      </c>
    </row>
    <row r="37" spans="1:19" x14ac:dyDescent="0.15">
      <c r="A37" s="21" t="s">
        <v>4873</v>
      </c>
      <c r="B37" s="21" t="s">
        <v>797</v>
      </c>
      <c r="C37" s="21" t="s">
        <v>6904</v>
      </c>
      <c r="D37" s="21" t="s">
        <v>37</v>
      </c>
      <c r="E37" s="21" t="s">
        <v>6727</v>
      </c>
      <c r="F37" s="21" t="s">
        <v>6728</v>
      </c>
      <c r="G37" s="21" t="s">
        <v>6740</v>
      </c>
      <c r="H37" s="21" t="s">
        <v>6905</v>
      </c>
      <c r="I37" s="21" t="s">
        <v>6906</v>
      </c>
      <c r="J37" s="21" t="s">
        <v>797</v>
      </c>
      <c r="K37" s="21" t="s">
        <v>6907</v>
      </c>
      <c r="L37" s="21" t="s">
        <v>824</v>
      </c>
      <c r="M37" s="21" t="s">
        <v>6908</v>
      </c>
      <c r="N37" s="21" t="s">
        <v>6909</v>
      </c>
      <c r="O37" s="21" t="s">
        <v>797</v>
      </c>
      <c r="P37" s="21" t="s">
        <v>797</v>
      </c>
      <c r="Q37" s="21" t="s">
        <v>797</v>
      </c>
      <c r="R37" s="21" t="s">
        <v>6910</v>
      </c>
      <c r="S37" s="21" t="s">
        <v>6746</v>
      </c>
    </row>
    <row r="38" spans="1:19" x14ac:dyDescent="0.15">
      <c r="A38" s="21" t="s">
        <v>6911</v>
      </c>
      <c r="B38" s="21" t="s">
        <v>797</v>
      </c>
      <c r="C38" s="21" t="s">
        <v>6912</v>
      </c>
      <c r="D38" s="21" t="s">
        <v>6913</v>
      </c>
      <c r="E38" s="21" t="s">
        <v>6801</v>
      </c>
      <c r="F38" s="21" t="s">
        <v>6766</v>
      </c>
      <c r="G38" s="21" t="s">
        <v>6767</v>
      </c>
      <c r="H38" s="21" t="s">
        <v>6902</v>
      </c>
      <c r="I38" s="21" t="s">
        <v>797</v>
      </c>
      <c r="J38" s="21" t="s">
        <v>797</v>
      </c>
      <c r="K38" s="21" t="s">
        <v>797</v>
      </c>
      <c r="L38" s="21" t="s">
        <v>1279</v>
      </c>
      <c r="M38" s="21" t="s">
        <v>6914</v>
      </c>
      <c r="N38" s="21" t="s">
        <v>797</v>
      </c>
      <c r="O38" s="21" t="s">
        <v>797</v>
      </c>
      <c r="P38" s="21" t="s">
        <v>797</v>
      </c>
      <c r="Q38" s="21" t="s">
        <v>797</v>
      </c>
      <c r="R38" s="21" t="s">
        <v>6910</v>
      </c>
      <c r="S38" s="21" t="s">
        <v>6910</v>
      </c>
    </row>
    <row r="39" spans="1:19" x14ac:dyDescent="0.15">
      <c r="A39" s="21" t="s">
        <v>6915</v>
      </c>
      <c r="B39" s="21" t="s">
        <v>797</v>
      </c>
      <c r="C39" s="21" t="s">
        <v>6916</v>
      </c>
      <c r="D39" s="21" t="s">
        <v>6917</v>
      </c>
      <c r="E39" s="21" t="s">
        <v>6765</v>
      </c>
      <c r="F39" s="21" t="s">
        <v>6766</v>
      </c>
      <c r="G39" s="21" t="s">
        <v>6767</v>
      </c>
      <c r="H39" s="21" t="s">
        <v>6902</v>
      </c>
      <c r="I39" s="21" t="s">
        <v>797</v>
      </c>
      <c r="J39" s="21" t="s">
        <v>797</v>
      </c>
      <c r="K39" s="21" t="s">
        <v>797</v>
      </c>
      <c r="L39" s="21" t="s">
        <v>824</v>
      </c>
      <c r="M39" s="21" t="s">
        <v>6779</v>
      </c>
      <c r="N39" s="21" t="s">
        <v>797</v>
      </c>
      <c r="O39" s="21" t="s">
        <v>797</v>
      </c>
      <c r="P39" s="21" t="s">
        <v>797</v>
      </c>
      <c r="Q39" s="21" t="s">
        <v>797</v>
      </c>
      <c r="R39" s="21" t="s">
        <v>6910</v>
      </c>
      <c r="S39" s="21" t="s">
        <v>6910</v>
      </c>
    </row>
    <row r="40" spans="1:19" x14ac:dyDescent="0.15">
      <c r="A40" s="21" t="s">
        <v>5998</v>
      </c>
      <c r="B40" s="21" t="s">
        <v>797</v>
      </c>
      <c r="C40" s="21" t="s">
        <v>5999</v>
      </c>
      <c r="D40" s="21" t="s">
        <v>6000</v>
      </c>
      <c r="E40" s="21" t="s">
        <v>6727</v>
      </c>
      <c r="F40" s="21" t="s">
        <v>6728</v>
      </c>
      <c r="G40" s="21" t="s">
        <v>6740</v>
      </c>
      <c r="H40" s="21" t="s">
        <v>6874</v>
      </c>
      <c r="I40" s="21" t="s">
        <v>6918</v>
      </c>
      <c r="J40" s="21" t="s">
        <v>797</v>
      </c>
      <c r="K40" s="21" t="s">
        <v>6919</v>
      </c>
      <c r="L40" s="21" t="s">
        <v>948</v>
      </c>
      <c r="M40" s="21" t="s">
        <v>6920</v>
      </c>
      <c r="N40" s="21" t="s">
        <v>797</v>
      </c>
      <c r="O40" s="21" t="s">
        <v>797</v>
      </c>
      <c r="P40" s="21" t="s">
        <v>797</v>
      </c>
      <c r="Q40" s="21" t="s">
        <v>797</v>
      </c>
      <c r="R40" s="21" t="s">
        <v>6921</v>
      </c>
      <c r="S40" s="21" t="s">
        <v>6746</v>
      </c>
    </row>
    <row r="41" spans="1:19" x14ac:dyDescent="0.15">
      <c r="A41" s="21" t="s">
        <v>6922</v>
      </c>
      <c r="B41" s="21" t="s">
        <v>797</v>
      </c>
      <c r="C41" s="21" t="s">
        <v>6923</v>
      </c>
      <c r="D41" s="21" t="s">
        <v>6924</v>
      </c>
      <c r="E41" s="21" t="s">
        <v>6727</v>
      </c>
      <c r="F41" s="21" t="s">
        <v>6728</v>
      </c>
      <c r="G41" s="21" t="s">
        <v>6756</v>
      </c>
      <c r="H41" s="21" t="s">
        <v>6925</v>
      </c>
      <c r="I41" s="21" t="s">
        <v>6918</v>
      </c>
      <c r="J41" s="21" t="s">
        <v>797</v>
      </c>
      <c r="K41" s="21" t="s">
        <v>6907</v>
      </c>
      <c r="L41" s="21" t="s">
        <v>948</v>
      </c>
      <c r="M41" s="21" t="s">
        <v>6926</v>
      </c>
      <c r="N41" s="21" t="s">
        <v>6927</v>
      </c>
      <c r="O41" s="21" t="s">
        <v>6928</v>
      </c>
      <c r="P41" s="21" t="s">
        <v>797</v>
      </c>
      <c r="Q41" s="21" t="s">
        <v>797</v>
      </c>
      <c r="R41" s="21" t="s">
        <v>6921</v>
      </c>
      <c r="S41" s="21" t="s">
        <v>6929</v>
      </c>
    </row>
    <row r="42" spans="1:19" x14ac:dyDescent="0.15">
      <c r="A42" s="21" t="s">
        <v>6930</v>
      </c>
      <c r="B42" s="21" t="s">
        <v>797</v>
      </c>
      <c r="C42" s="21" t="s">
        <v>6931</v>
      </c>
      <c r="D42" s="21" t="s">
        <v>6932</v>
      </c>
      <c r="E42" s="21" t="s">
        <v>6933</v>
      </c>
      <c r="F42" s="21" t="s">
        <v>6728</v>
      </c>
      <c r="G42" s="21" t="s">
        <v>797</v>
      </c>
      <c r="H42" s="21" t="s">
        <v>6934</v>
      </c>
      <c r="I42" s="21" t="s">
        <v>6935</v>
      </c>
      <c r="J42" s="21" t="s">
        <v>6936</v>
      </c>
      <c r="K42" s="21" t="s">
        <v>6937</v>
      </c>
      <c r="L42" s="21" t="s">
        <v>811</v>
      </c>
      <c r="M42" s="21" t="s">
        <v>6744</v>
      </c>
      <c r="N42" s="21" t="s">
        <v>6745</v>
      </c>
      <c r="O42" s="21" t="s">
        <v>797</v>
      </c>
      <c r="P42" s="21" t="s">
        <v>797</v>
      </c>
      <c r="Q42" s="21" t="s">
        <v>797</v>
      </c>
      <c r="R42" s="21" t="s">
        <v>6938</v>
      </c>
      <c r="S42" s="21" t="s">
        <v>6736</v>
      </c>
    </row>
    <row r="43" spans="1:19" x14ac:dyDescent="0.15">
      <c r="A43" s="21" t="s">
        <v>6939</v>
      </c>
      <c r="B43" s="21" t="s">
        <v>797</v>
      </c>
      <c r="C43" s="21" t="s">
        <v>6940</v>
      </c>
      <c r="D43" s="21" t="s">
        <v>6941</v>
      </c>
      <c r="E43" s="21" t="s">
        <v>6727</v>
      </c>
      <c r="F43" s="21" t="s">
        <v>6766</v>
      </c>
      <c r="G43" s="21" t="s">
        <v>6767</v>
      </c>
      <c r="H43" s="21" t="s">
        <v>6942</v>
      </c>
      <c r="I43" s="21" t="s">
        <v>797</v>
      </c>
      <c r="J43" s="21" t="s">
        <v>797</v>
      </c>
      <c r="K43" s="21" t="s">
        <v>797</v>
      </c>
      <c r="L43" s="21" t="s">
        <v>948</v>
      </c>
      <c r="M43" s="21" t="s">
        <v>6943</v>
      </c>
      <c r="N43" s="21" t="s">
        <v>797</v>
      </c>
      <c r="O43" s="21" t="s">
        <v>797</v>
      </c>
      <c r="P43" s="21" t="s">
        <v>797</v>
      </c>
      <c r="Q43" s="21" t="s">
        <v>797</v>
      </c>
      <c r="R43" s="21" t="s">
        <v>6944</v>
      </c>
      <c r="S43" s="21" t="s">
        <v>6945</v>
      </c>
    </row>
    <row r="44" spans="1:19" x14ac:dyDescent="0.15">
      <c r="A44" s="21" t="s">
        <v>4460</v>
      </c>
      <c r="B44" s="21" t="s">
        <v>797</v>
      </c>
      <c r="C44" s="21" t="s">
        <v>4461</v>
      </c>
      <c r="D44" s="21" t="s">
        <v>37</v>
      </c>
      <c r="E44" s="21" t="s">
        <v>6727</v>
      </c>
      <c r="F44" s="21" t="s">
        <v>6728</v>
      </c>
      <c r="G44" s="21" t="s">
        <v>6756</v>
      </c>
      <c r="H44" s="21" t="s">
        <v>6874</v>
      </c>
      <c r="I44" s="21" t="s">
        <v>6946</v>
      </c>
      <c r="J44" s="21" t="s">
        <v>797</v>
      </c>
      <c r="K44" s="21" t="s">
        <v>6947</v>
      </c>
      <c r="L44" s="21" t="s">
        <v>1035</v>
      </c>
      <c r="M44" s="21" t="s">
        <v>6948</v>
      </c>
      <c r="N44" s="21" t="s">
        <v>6949</v>
      </c>
      <c r="O44" s="21" t="s">
        <v>797</v>
      </c>
      <c r="P44" s="21" t="s">
        <v>797</v>
      </c>
      <c r="Q44" s="21" t="s">
        <v>797</v>
      </c>
      <c r="R44" s="21" t="s">
        <v>6950</v>
      </c>
      <c r="S44" s="21" t="s">
        <v>6746</v>
      </c>
    </row>
    <row r="45" spans="1:19" x14ac:dyDescent="0.15">
      <c r="A45" s="21" t="s">
        <v>4468</v>
      </c>
      <c r="B45" s="21" t="s">
        <v>797</v>
      </c>
      <c r="C45" s="21" t="s">
        <v>4469</v>
      </c>
      <c r="D45" s="21" t="s">
        <v>4470</v>
      </c>
      <c r="E45" s="21" t="s">
        <v>6727</v>
      </c>
      <c r="F45" s="21" t="s">
        <v>6728</v>
      </c>
      <c r="G45" s="21" t="s">
        <v>6756</v>
      </c>
      <c r="H45" s="21" t="s">
        <v>6874</v>
      </c>
      <c r="I45" s="21" t="s">
        <v>6946</v>
      </c>
      <c r="J45" s="21" t="s">
        <v>797</v>
      </c>
      <c r="K45" s="21" t="s">
        <v>6947</v>
      </c>
      <c r="L45" s="21" t="s">
        <v>1035</v>
      </c>
      <c r="M45" s="21" t="s">
        <v>6948</v>
      </c>
      <c r="N45" s="21" t="s">
        <v>6949</v>
      </c>
      <c r="O45" s="21" t="s">
        <v>797</v>
      </c>
      <c r="P45" s="21" t="s">
        <v>797</v>
      </c>
      <c r="Q45" s="21" t="s">
        <v>797</v>
      </c>
      <c r="R45" s="21" t="s">
        <v>6950</v>
      </c>
      <c r="S45" s="21" t="s">
        <v>6746</v>
      </c>
    </row>
    <row r="46" spans="1:19" x14ac:dyDescent="0.15">
      <c r="A46" s="21" t="s">
        <v>6951</v>
      </c>
      <c r="B46" s="21" t="s">
        <v>797</v>
      </c>
      <c r="C46" s="21" t="s">
        <v>6952</v>
      </c>
      <c r="D46" s="21" t="s">
        <v>6953</v>
      </c>
      <c r="E46" s="21" t="s">
        <v>6756</v>
      </c>
      <c r="F46" s="21" t="s">
        <v>6766</v>
      </c>
      <c r="G46" s="21" t="s">
        <v>6766</v>
      </c>
      <c r="H46" s="21" t="s">
        <v>6954</v>
      </c>
      <c r="I46" s="21" t="s">
        <v>797</v>
      </c>
      <c r="J46" s="21" t="s">
        <v>797</v>
      </c>
      <c r="K46" s="21" t="s">
        <v>6955</v>
      </c>
      <c r="L46" s="21" t="s">
        <v>857</v>
      </c>
      <c r="M46" s="21" t="s">
        <v>6956</v>
      </c>
      <c r="N46" s="21" t="s">
        <v>797</v>
      </c>
      <c r="O46" s="21" t="s">
        <v>797</v>
      </c>
      <c r="P46" s="21" t="s">
        <v>797</v>
      </c>
      <c r="Q46" s="21" t="s">
        <v>797</v>
      </c>
      <c r="R46" s="21" t="s">
        <v>6957</v>
      </c>
      <c r="S46" s="21" t="s">
        <v>6958</v>
      </c>
    </row>
    <row r="47" spans="1:19" x14ac:dyDescent="0.15">
      <c r="A47" s="21" t="s">
        <v>6959</v>
      </c>
      <c r="B47" s="21" t="s">
        <v>797</v>
      </c>
      <c r="C47" s="21" t="s">
        <v>6960</v>
      </c>
      <c r="D47" s="21" t="s">
        <v>37</v>
      </c>
      <c r="E47" s="21" t="s">
        <v>6727</v>
      </c>
      <c r="F47" s="21" t="s">
        <v>6728</v>
      </c>
      <c r="G47" s="21" t="s">
        <v>6740</v>
      </c>
      <c r="H47" s="21" t="s">
        <v>6730</v>
      </c>
      <c r="I47" s="21" t="s">
        <v>6961</v>
      </c>
      <c r="J47" s="21" t="s">
        <v>797</v>
      </c>
      <c r="K47" s="21" t="s">
        <v>6907</v>
      </c>
      <c r="L47" s="21" t="s">
        <v>1191</v>
      </c>
      <c r="M47" s="21" t="s">
        <v>6733</v>
      </c>
      <c r="N47" s="21" t="s">
        <v>6734</v>
      </c>
      <c r="O47" s="21" t="s">
        <v>797</v>
      </c>
      <c r="P47" s="21" t="s">
        <v>797</v>
      </c>
      <c r="Q47" s="21" t="s">
        <v>797</v>
      </c>
      <c r="R47" s="21" t="s">
        <v>6962</v>
      </c>
      <c r="S47" s="21" t="s">
        <v>6746</v>
      </c>
    </row>
    <row r="48" spans="1:19" x14ac:dyDescent="0.15">
      <c r="A48" s="21" t="s">
        <v>6963</v>
      </c>
      <c r="B48" s="21" t="s">
        <v>797</v>
      </c>
      <c r="C48" s="21" t="s">
        <v>4502</v>
      </c>
      <c r="D48" s="21" t="s">
        <v>4503</v>
      </c>
      <c r="E48" s="21" t="s">
        <v>6727</v>
      </c>
      <c r="F48" s="21" t="s">
        <v>6728</v>
      </c>
      <c r="G48" s="21" t="s">
        <v>6880</v>
      </c>
      <c r="H48" s="21" t="s">
        <v>6964</v>
      </c>
      <c r="I48" s="21" t="s">
        <v>6965</v>
      </c>
      <c r="J48" s="21" t="s">
        <v>6966</v>
      </c>
      <c r="K48" s="21" t="s">
        <v>797</v>
      </c>
      <c r="L48" s="21" t="s">
        <v>1892</v>
      </c>
      <c r="M48" s="21" t="s">
        <v>6816</v>
      </c>
      <c r="N48" s="21" t="s">
        <v>6859</v>
      </c>
      <c r="O48" s="21" t="s">
        <v>797</v>
      </c>
      <c r="P48" s="21" t="s">
        <v>797</v>
      </c>
      <c r="Q48" s="21" t="s">
        <v>797</v>
      </c>
      <c r="R48" s="21" t="s">
        <v>6967</v>
      </c>
      <c r="S48" s="21" t="s">
        <v>6968</v>
      </c>
    </row>
    <row r="49" spans="1:19" x14ac:dyDescent="0.15">
      <c r="A49" s="21" t="s">
        <v>4742</v>
      </c>
      <c r="B49" s="21" t="s">
        <v>797</v>
      </c>
      <c r="C49" s="21" t="s">
        <v>4743</v>
      </c>
      <c r="D49" s="21" t="s">
        <v>4744</v>
      </c>
      <c r="E49" s="21" t="s">
        <v>6727</v>
      </c>
      <c r="F49" s="21" t="s">
        <v>6728</v>
      </c>
      <c r="G49" s="21" t="s">
        <v>797</v>
      </c>
      <c r="H49" s="21" t="s">
        <v>6925</v>
      </c>
      <c r="I49" s="21" t="s">
        <v>6969</v>
      </c>
      <c r="J49" s="21" t="s">
        <v>797</v>
      </c>
      <c r="K49" s="21" t="s">
        <v>6970</v>
      </c>
      <c r="L49" s="21" t="s">
        <v>811</v>
      </c>
      <c r="M49" s="21" t="s">
        <v>6971</v>
      </c>
      <c r="N49" s="21" t="s">
        <v>797</v>
      </c>
      <c r="O49" s="21" t="s">
        <v>797</v>
      </c>
      <c r="P49" s="21" t="s">
        <v>797</v>
      </c>
      <c r="Q49" s="21" t="s">
        <v>797</v>
      </c>
      <c r="R49" s="21" t="s">
        <v>6972</v>
      </c>
      <c r="S49" s="21" t="s">
        <v>6973</v>
      </c>
    </row>
    <row r="50" spans="1:19" x14ac:dyDescent="0.15">
      <c r="A50" s="21" t="s">
        <v>6974</v>
      </c>
      <c r="B50" s="21" t="s">
        <v>797</v>
      </c>
      <c r="C50" s="21" t="s">
        <v>4472</v>
      </c>
      <c r="D50" s="21" t="s">
        <v>4473</v>
      </c>
      <c r="E50" s="21" t="s">
        <v>6727</v>
      </c>
      <c r="F50" s="21" t="s">
        <v>6728</v>
      </c>
      <c r="G50" s="21" t="s">
        <v>6756</v>
      </c>
      <c r="H50" s="21" t="s">
        <v>6975</v>
      </c>
      <c r="I50" s="21" t="s">
        <v>6942</v>
      </c>
      <c r="J50" s="21" t="s">
        <v>797</v>
      </c>
      <c r="K50" s="21" t="s">
        <v>6976</v>
      </c>
      <c r="L50" s="21" t="s">
        <v>811</v>
      </c>
      <c r="M50" s="21" t="s">
        <v>6798</v>
      </c>
      <c r="N50" s="21" t="s">
        <v>797</v>
      </c>
      <c r="O50" s="21" t="s">
        <v>797</v>
      </c>
      <c r="P50" s="21" t="s">
        <v>797</v>
      </c>
      <c r="Q50" s="21" t="s">
        <v>797</v>
      </c>
      <c r="R50" s="21" t="s">
        <v>6945</v>
      </c>
      <c r="S50" s="21" t="s">
        <v>6977</v>
      </c>
    </row>
    <row r="51" spans="1:19" x14ac:dyDescent="0.15">
      <c r="A51" s="21" t="s">
        <v>6978</v>
      </c>
      <c r="B51" s="21" t="s">
        <v>797</v>
      </c>
      <c r="C51" s="21" t="s">
        <v>4487</v>
      </c>
      <c r="D51" s="21" t="s">
        <v>4488</v>
      </c>
      <c r="E51" s="21" t="s">
        <v>6727</v>
      </c>
      <c r="F51" s="21" t="s">
        <v>6728</v>
      </c>
      <c r="G51" s="21" t="s">
        <v>6756</v>
      </c>
      <c r="H51" s="21" t="s">
        <v>6979</v>
      </c>
      <c r="I51" s="21" t="s">
        <v>6942</v>
      </c>
      <c r="J51" s="21" t="s">
        <v>797</v>
      </c>
      <c r="K51" s="21" t="s">
        <v>6976</v>
      </c>
      <c r="L51" s="21" t="s">
        <v>811</v>
      </c>
      <c r="M51" s="21" t="s">
        <v>6744</v>
      </c>
      <c r="N51" s="21" t="s">
        <v>6745</v>
      </c>
      <c r="O51" s="21" t="s">
        <v>797</v>
      </c>
      <c r="P51" s="21" t="s">
        <v>797</v>
      </c>
      <c r="Q51" s="21" t="s">
        <v>797</v>
      </c>
      <c r="R51" s="21" t="s">
        <v>6945</v>
      </c>
      <c r="S51" s="21" t="s">
        <v>6746</v>
      </c>
    </row>
    <row r="52" spans="1:19" x14ac:dyDescent="0.15">
      <c r="A52" s="21" t="s">
        <v>4493</v>
      </c>
      <c r="B52" s="21" t="s">
        <v>797</v>
      </c>
      <c r="C52" s="21" t="s">
        <v>4494</v>
      </c>
      <c r="D52" s="21" t="s">
        <v>4495</v>
      </c>
      <c r="E52" s="21" t="s">
        <v>6801</v>
      </c>
      <c r="F52" s="21" t="s">
        <v>6728</v>
      </c>
      <c r="G52" s="21" t="s">
        <v>6801</v>
      </c>
      <c r="H52" s="21" t="s">
        <v>6980</v>
      </c>
      <c r="I52" s="21" t="s">
        <v>6981</v>
      </c>
      <c r="J52" s="21" t="s">
        <v>797</v>
      </c>
      <c r="K52" s="21" t="s">
        <v>6982</v>
      </c>
      <c r="L52" s="21" t="s">
        <v>930</v>
      </c>
      <c r="M52" s="21" t="s">
        <v>6983</v>
      </c>
      <c r="N52" s="21" t="s">
        <v>6984</v>
      </c>
      <c r="O52" s="21" t="s">
        <v>797</v>
      </c>
      <c r="P52" s="21" t="s">
        <v>797</v>
      </c>
      <c r="Q52" s="21" t="s">
        <v>797</v>
      </c>
      <c r="R52" s="21" t="s">
        <v>6945</v>
      </c>
      <c r="S52" s="21" t="s">
        <v>6746</v>
      </c>
    </row>
    <row r="53" spans="1:19" x14ac:dyDescent="0.15">
      <c r="A53" s="21" t="s">
        <v>6985</v>
      </c>
      <c r="B53" s="21" t="s">
        <v>797</v>
      </c>
      <c r="C53" s="21" t="s">
        <v>6986</v>
      </c>
      <c r="D53" s="21" t="s">
        <v>37</v>
      </c>
      <c r="E53" s="21" t="s">
        <v>6801</v>
      </c>
      <c r="F53" s="21" t="s">
        <v>6728</v>
      </c>
      <c r="G53" s="21" t="s">
        <v>6863</v>
      </c>
      <c r="H53" s="21" t="s">
        <v>6775</v>
      </c>
      <c r="I53" s="21" t="s">
        <v>6987</v>
      </c>
      <c r="J53" s="21" t="s">
        <v>6988</v>
      </c>
      <c r="K53" s="21" t="s">
        <v>797</v>
      </c>
      <c r="L53" s="21" t="s">
        <v>948</v>
      </c>
      <c r="M53" s="21" t="s">
        <v>797</v>
      </c>
      <c r="N53" s="21" t="s">
        <v>797</v>
      </c>
      <c r="O53" s="21" t="s">
        <v>797</v>
      </c>
      <c r="P53" s="21" t="s">
        <v>797</v>
      </c>
      <c r="Q53" s="21" t="s">
        <v>797</v>
      </c>
      <c r="R53" s="21" t="s">
        <v>6989</v>
      </c>
      <c r="S53" s="21" t="s">
        <v>6799</v>
      </c>
    </row>
    <row r="54" spans="1:19" x14ac:dyDescent="0.15">
      <c r="A54" s="21" t="s">
        <v>6761</v>
      </c>
      <c r="B54" s="21" t="s">
        <v>6762</v>
      </c>
      <c r="C54" s="21" t="s">
        <v>6763</v>
      </c>
      <c r="D54" s="21" t="s">
        <v>6764</v>
      </c>
      <c r="E54" s="21" t="s">
        <v>6727</v>
      </c>
      <c r="F54" s="21" t="s">
        <v>6728</v>
      </c>
      <c r="G54" s="21" t="s">
        <v>6863</v>
      </c>
      <c r="H54" s="21" t="s">
        <v>6975</v>
      </c>
      <c r="I54" s="21" t="s">
        <v>6987</v>
      </c>
      <c r="J54" s="21" t="s">
        <v>6990</v>
      </c>
      <c r="K54" s="21" t="s">
        <v>797</v>
      </c>
      <c r="L54" s="21" t="s">
        <v>948</v>
      </c>
      <c r="M54" s="21" t="s">
        <v>6991</v>
      </c>
      <c r="N54" s="21" t="s">
        <v>797</v>
      </c>
      <c r="O54" s="21" t="s">
        <v>797</v>
      </c>
      <c r="P54" s="21" t="s">
        <v>797</v>
      </c>
      <c r="Q54" s="21" t="s">
        <v>797</v>
      </c>
      <c r="R54" s="21" t="s">
        <v>6992</v>
      </c>
      <c r="S54" s="21" t="s">
        <v>6977</v>
      </c>
    </row>
    <row r="55" spans="1:19" x14ac:dyDescent="0.15">
      <c r="A55" s="21" t="s">
        <v>6993</v>
      </c>
      <c r="B55" s="21" t="s">
        <v>6994</v>
      </c>
      <c r="C55" s="21" t="s">
        <v>6995</v>
      </c>
      <c r="D55" s="21" t="s">
        <v>6996</v>
      </c>
      <c r="E55" s="21" t="s">
        <v>6801</v>
      </c>
      <c r="F55" s="21" t="s">
        <v>6728</v>
      </c>
      <c r="G55" s="21" t="s">
        <v>6863</v>
      </c>
      <c r="H55" s="21" t="s">
        <v>6833</v>
      </c>
      <c r="I55" s="21" t="s">
        <v>6987</v>
      </c>
      <c r="J55" s="21" t="s">
        <v>6997</v>
      </c>
      <c r="K55" s="21" t="s">
        <v>797</v>
      </c>
      <c r="L55" s="21" t="s">
        <v>948</v>
      </c>
      <c r="M55" s="21" t="s">
        <v>6828</v>
      </c>
      <c r="N55" s="21" t="s">
        <v>797</v>
      </c>
      <c r="O55" s="21" t="s">
        <v>797</v>
      </c>
      <c r="P55" s="21" t="s">
        <v>797</v>
      </c>
      <c r="Q55" s="21" t="s">
        <v>797</v>
      </c>
      <c r="R55" s="21" t="s">
        <v>6992</v>
      </c>
      <c r="S55" s="21" t="s">
        <v>6998</v>
      </c>
    </row>
    <row r="56" spans="1:19" x14ac:dyDescent="0.15">
      <c r="A56" s="21" t="s">
        <v>6999</v>
      </c>
      <c r="B56" s="21" t="s">
        <v>797</v>
      </c>
      <c r="C56" s="21" t="s">
        <v>7000</v>
      </c>
      <c r="D56" s="21" t="s">
        <v>37</v>
      </c>
      <c r="E56" s="21" t="s">
        <v>6727</v>
      </c>
      <c r="F56" s="21" t="s">
        <v>6728</v>
      </c>
      <c r="G56" s="21" t="s">
        <v>6801</v>
      </c>
      <c r="H56" s="21" t="s">
        <v>6730</v>
      </c>
      <c r="I56" s="21" t="s">
        <v>7001</v>
      </c>
      <c r="J56" s="21" t="s">
        <v>797</v>
      </c>
      <c r="K56" s="21" t="s">
        <v>6732</v>
      </c>
      <c r="L56" s="21" t="s">
        <v>930</v>
      </c>
      <c r="M56" s="21" t="s">
        <v>6983</v>
      </c>
      <c r="N56" s="21" t="s">
        <v>6984</v>
      </c>
      <c r="O56" s="21" t="s">
        <v>797</v>
      </c>
      <c r="P56" s="21" t="s">
        <v>797</v>
      </c>
      <c r="Q56" s="21" t="s">
        <v>797</v>
      </c>
      <c r="R56" s="21" t="s">
        <v>7002</v>
      </c>
      <c r="S56" s="21" t="s">
        <v>6736</v>
      </c>
    </row>
    <row r="57" spans="1:19" x14ac:dyDescent="0.15">
      <c r="A57" s="21" t="s">
        <v>7003</v>
      </c>
      <c r="B57" s="21" t="s">
        <v>7004</v>
      </c>
      <c r="C57" s="21" t="s">
        <v>7005</v>
      </c>
      <c r="D57" s="21" t="s">
        <v>7006</v>
      </c>
      <c r="E57" s="21" t="s">
        <v>7007</v>
      </c>
      <c r="F57" s="21" t="s">
        <v>6728</v>
      </c>
      <c r="G57" s="21" t="s">
        <v>6863</v>
      </c>
      <c r="H57" s="21" t="s">
        <v>7008</v>
      </c>
      <c r="I57" s="21" t="s">
        <v>7009</v>
      </c>
      <c r="J57" s="21" t="s">
        <v>797</v>
      </c>
      <c r="K57" s="21" t="s">
        <v>6732</v>
      </c>
      <c r="L57" s="21" t="s">
        <v>948</v>
      </c>
      <c r="M57" s="21" t="s">
        <v>6926</v>
      </c>
      <c r="N57" s="21" t="s">
        <v>6927</v>
      </c>
      <c r="O57" s="21" t="s">
        <v>6928</v>
      </c>
      <c r="P57" s="21" t="s">
        <v>797</v>
      </c>
      <c r="Q57" s="21" t="s">
        <v>797</v>
      </c>
      <c r="R57" s="21" t="s">
        <v>7010</v>
      </c>
      <c r="S57" s="21" t="s">
        <v>7011</v>
      </c>
    </row>
    <row r="58" spans="1:19" x14ac:dyDescent="0.15">
      <c r="A58" s="21" t="s">
        <v>7012</v>
      </c>
      <c r="B58" s="21" t="s">
        <v>797</v>
      </c>
      <c r="C58" s="21" t="s">
        <v>7013</v>
      </c>
      <c r="D58" s="21" t="s">
        <v>7014</v>
      </c>
      <c r="E58" s="21" t="s">
        <v>7015</v>
      </c>
      <c r="F58" s="21" t="s">
        <v>6728</v>
      </c>
      <c r="G58" s="21" t="s">
        <v>6740</v>
      </c>
      <c r="H58" s="21" t="s">
        <v>7016</v>
      </c>
      <c r="I58" s="21" t="s">
        <v>7017</v>
      </c>
      <c r="J58" s="21" t="s">
        <v>7018</v>
      </c>
      <c r="K58" s="21" t="s">
        <v>797</v>
      </c>
      <c r="L58" s="21" t="s">
        <v>930</v>
      </c>
      <c r="M58" s="21" t="s">
        <v>7019</v>
      </c>
      <c r="N58" s="21" t="s">
        <v>797</v>
      </c>
      <c r="O58" s="21" t="s">
        <v>797</v>
      </c>
      <c r="P58" s="21" t="s">
        <v>797</v>
      </c>
      <c r="Q58" s="21" t="s">
        <v>797</v>
      </c>
      <c r="R58" s="21" t="s">
        <v>7020</v>
      </c>
      <c r="S58" s="21" t="s">
        <v>7021</v>
      </c>
    </row>
    <row r="59" spans="1:19" x14ac:dyDescent="0.15">
      <c r="A59" s="21" t="s">
        <v>7022</v>
      </c>
      <c r="B59" s="21" t="s">
        <v>797</v>
      </c>
      <c r="C59" s="21" t="s">
        <v>7023</v>
      </c>
      <c r="D59" s="21" t="s">
        <v>7024</v>
      </c>
      <c r="E59" s="21" t="s">
        <v>7015</v>
      </c>
      <c r="F59" s="21" t="s">
        <v>6728</v>
      </c>
      <c r="G59" s="21" t="s">
        <v>6740</v>
      </c>
      <c r="H59" s="21" t="s">
        <v>7016</v>
      </c>
      <c r="I59" s="21" t="s">
        <v>7017</v>
      </c>
      <c r="J59" s="21" t="s">
        <v>7025</v>
      </c>
      <c r="K59" s="21" t="s">
        <v>797</v>
      </c>
      <c r="L59" s="21" t="s">
        <v>930</v>
      </c>
      <c r="M59" s="21" t="s">
        <v>7019</v>
      </c>
      <c r="N59" s="21" t="s">
        <v>797</v>
      </c>
      <c r="O59" s="21" t="s">
        <v>797</v>
      </c>
      <c r="P59" s="21" t="s">
        <v>797</v>
      </c>
      <c r="Q59" s="21" t="s">
        <v>797</v>
      </c>
      <c r="R59" s="21" t="s">
        <v>7020</v>
      </c>
      <c r="S59" s="21" t="s">
        <v>7021</v>
      </c>
    </row>
    <row r="60" spans="1:19" x14ac:dyDescent="0.15">
      <c r="A60" s="21" t="s">
        <v>7026</v>
      </c>
      <c r="B60" s="21" t="s">
        <v>797</v>
      </c>
      <c r="C60" s="21" t="s">
        <v>37</v>
      </c>
      <c r="D60" s="21" t="s">
        <v>37</v>
      </c>
      <c r="E60" s="21" t="s">
        <v>7007</v>
      </c>
      <c r="F60" s="21" t="s">
        <v>6728</v>
      </c>
      <c r="G60" s="21" t="s">
        <v>6801</v>
      </c>
      <c r="H60" s="21" t="s">
        <v>6757</v>
      </c>
      <c r="I60" s="21" t="s">
        <v>7027</v>
      </c>
      <c r="J60" s="21" t="s">
        <v>797</v>
      </c>
      <c r="K60" s="21" t="s">
        <v>7028</v>
      </c>
      <c r="L60" s="21" t="s">
        <v>930</v>
      </c>
      <c r="M60" s="21" t="s">
        <v>6983</v>
      </c>
      <c r="N60" s="21" t="s">
        <v>6984</v>
      </c>
      <c r="O60" s="21" t="s">
        <v>797</v>
      </c>
      <c r="P60" s="21" t="s">
        <v>797</v>
      </c>
      <c r="Q60" s="21" t="s">
        <v>797</v>
      </c>
      <c r="R60" s="21" t="s">
        <v>7029</v>
      </c>
      <c r="S60" s="21" t="s">
        <v>6736</v>
      </c>
    </row>
    <row r="61" spans="1:19" x14ac:dyDescent="0.15">
      <c r="A61" s="21" t="s">
        <v>7030</v>
      </c>
      <c r="B61" s="21" t="s">
        <v>797</v>
      </c>
      <c r="C61" s="21" t="s">
        <v>7031</v>
      </c>
      <c r="D61" s="21" t="s">
        <v>7032</v>
      </c>
      <c r="E61" s="21" t="s">
        <v>7007</v>
      </c>
      <c r="F61" s="21" t="s">
        <v>6728</v>
      </c>
      <c r="G61" s="21" t="s">
        <v>6863</v>
      </c>
      <c r="H61" s="21" t="s">
        <v>7033</v>
      </c>
      <c r="I61" s="21" t="s">
        <v>7034</v>
      </c>
      <c r="J61" s="21" t="s">
        <v>797</v>
      </c>
      <c r="K61" s="21" t="s">
        <v>7035</v>
      </c>
      <c r="L61" s="21" t="s">
        <v>811</v>
      </c>
      <c r="M61" s="21" t="s">
        <v>7036</v>
      </c>
      <c r="N61" s="21" t="s">
        <v>797</v>
      </c>
      <c r="O61" s="21" t="s">
        <v>797</v>
      </c>
      <c r="P61" s="21" t="s">
        <v>797</v>
      </c>
      <c r="Q61" s="21" t="s">
        <v>797</v>
      </c>
      <c r="R61" s="21" t="s">
        <v>7037</v>
      </c>
      <c r="S61" s="21" t="s">
        <v>6746</v>
      </c>
    </row>
    <row r="62" spans="1:19" x14ac:dyDescent="0.15">
      <c r="A62" s="21" t="s">
        <v>7038</v>
      </c>
      <c r="B62" s="21" t="s">
        <v>797</v>
      </c>
      <c r="C62" s="21" t="s">
        <v>7039</v>
      </c>
      <c r="D62" s="21" t="s">
        <v>7040</v>
      </c>
      <c r="E62" s="21" t="s">
        <v>7007</v>
      </c>
      <c r="F62" s="21" t="s">
        <v>6728</v>
      </c>
      <c r="G62" s="21" t="s">
        <v>6740</v>
      </c>
      <c r="H62" s="21" t="s">
        <v>7041</v>
      </c>
      <c r="I62" s="21" t="s">
        <v>7042</v>
      </c>
      <c r="J62" s="21" t="s">
        <v>797</v>
      </c>
      <c r="K62" s="21" t="s">
        <v>6732</v>
      </c>
      <c r="L62" s="21" t="s">
        <v>811</v>
      </c>
      <c r="M62" s="21" t="s">
        <v>6744</v>
      </c>
      <c r="N62" s="21" t="s">
        <v>6745</v>
      </c>
      <c r="O62" s="21" t="s">
        <v>797</v>
      </c>
      <c r="P62" s="21" t="s">
        <v>797</v>
      </c>
      <c r="Q62" s="21" t="s">
        <v>797</v>
      </c>
      <c r="R62" s="21" t="s">
        <v>7037</v>
      </c>
      <c r="S62" s="21" t="s">
        <v>6746</v>
      </c>
    </row>
    <row r="63" spans="1:19" x14ac:dyDescent="0.15">
      <c r="A63" s="21" t="s">
        <v>7043</v>
      </c>
      <c r="B63" s="21" t="s">
        <v>797</v>
      </c>
      <c r="C63" s="21" t="s">
        <v>7044</v>
      </c>
      <c r="D63" s="21" t="s">
        <v>7045</v>
      </c>
      <c r="E63" s="21" t="s">
        <v>7007</v>
      </c>
      <c r="F63" s="21" t="s">
        <v>6728</v>
      </c>
      <c r="G63" s="21" t="s">
        <v>6740</v>
      </c>
      <c r="H63" s="21" t="s">
        <v>7046</v>
      </c>
      <c r="I63" s="21" t="s">
        <v>7042</v>
      </c>
      <c r="J63" s="21" t="s">
        <v>797</v>
      </c>
      <c r="K63" s="21" t="s">
        <v>6732</v>
      </c>
      <c r="L63" s="21" t="s">
        <v>811</v>
      </c>
      <c r="M63" s="21" t="s">
        <v>6744</v>
      </c>
      <c r="N63" s="21" t="s">
        <v>6745</v>
      </c>
      <c r="O63" s="21" t="s">
        <v>797</v>
      </c>
      <c r="P63" s="21" t="s">
        <v>797</v>
      </c>
      <c r="Q63" s="21" t="s">
        <v>797</v>
      </c>
      <c r="R63" s="21" t="s">
        <v>7037</v>
      </c>
      <c r="S63" s="21" t="s">
        <v>6746</v>
      </c>
    </row>
    <row r="64" spans="1:19" x14ac:dyDescent="0.15">
      <c r="A64" s="21" t="s">
        <v>4587</v>
      </c>
      <c r="B64" s="21" t="s">
        <v>797</v>
      </c>
      <c r="C64" s="21" t="s">
        <v>4588</v>
      </c>
      <c r="D64" s="21" t="s">
        <v>4589</v>
      </c>
      <c r="E64" s="21" t="s">
        <v>7007</v>
      </c>
      <c r="F64" s="21" t="s">
        <v>6728</v>
      </c>
      <c r="G64" s="21" t="s">
        <v>6756</v>
      </c>
      <c r="H64" s="21" t="s">
        <v>7047</v>
      </c>
      <c r="I64" s="21" t="s">
        <v>7048</v>
      </c>
      <c r="J64" s="21" t="s">
        <v>7049</v>
      </c>
      <c r="K64" s="21" t="s">
        <v>797</v>
      </c>
      <c r="L64" s="21" t="s">
        <v>1721</v>
      </c>
      <c r="M64" s="21" t="s">
        <v>7050</v>
      </c>
      <c r="N64" s="21" t="s">
        <v>797</v>
      </c>
      <c r="O64" s="21" t="s">
        <v>797</v>
      </c>
      <c r="P64" s="21" t="s">
        <v>797</v>
      </c>
      <c r="Q64" s="21" t="s">
        <v>797</v>
      </c>
      <c r="R64" s="21" t="s">
        <v>7051</v>
      </c>
      <c r="S64" s="21" t="s">
        <v>6812</v>
      </c>
    </row>
    <row r="65" spans="1:19" x14ac:dyDescent="0.15">
      <c r="A65" s="21" t="s">
        <v>7052</v>
      </c>
      <c r="B65" s="21" t="s">
        <v>797</v>
      </c>
      <c r="C65" s="21" t="s">
        <v>7053</v>
      </c>
      <c r="D65" s="21" t="s">
        <v>7054</v>
      </c>
      <c r="E65" s="21" t="s">
        <v>7007</v>
      </c>
      <c r="F65" s="21" t="s">
        <v>6728</v>
      </c>
      <c r="G65" s="21" t="s">
        <v>6740</v>
      </c>
      <c r="H65" s="21" t="s">
        <v>7055</v>
      </c>
      <c r="I65" s="21" t="s">
        <v>7056</v>
      </c>
      <c r="J65" s="21" t="s">
        <v>797</v>
      </c>
      <c r="K65" s="21" t="s">
        <v>6732</v>
      </c>
      <c r="L65" s="21" t="s">
        <v>811</v>
      </c>
      <c r="M65" s="21" t="s">
        <v>6744</v>
      </c>
      <c r="N65" s="21" t="s">
        <v>6745</v>
      </c>
      <c r="O65" s="21" t="s">
        <v>797</v>
      </c>
      <c r="P65" s="21" t="s">
        <v>797</v>
      </c>
      <c r="Q65" s="21" t="s">
        <v>797</v>
      </c>
      <c r="R65" s="21" t="s">
        <v>7057</v>
      </c>
      <c r="S65" s="21" t="s">
        <v>6746</v>
      </c>
    </row>
    <row r="66" spans="1:19" x14ac:dyDescent="0.15">
      <c r="A66" s="21" t="s">
        <v>7058</v>
      </c>
      <c r="B66" s="21" t="s">
        <v>797</v>
      </c>
      <c r="C66" s="21" t="s">
        <v>7059</v>
      </c>
      <c r="D66" s="21" t="s">
        <v>7060</v>
      </c>
      <c r="E66" s="21" t="s">
        <v>7007</v>
      </c>
      <c r="F66" s="21" t="s">
        <v>6728</v>
      </c>
      <c r="G66" s="21" t="s">
        <v>6740</v>
      </c>
      <c r="H66" s="21" t="s">
        <v>6838</v>
      </c>
      <c r="I66" s="21" t="s">
        <v>7061</v>
      </c>
      <c r="J66" s="21" t="s">
        <v>797</v>
      </c>
      <c r="K66" s="21" t="s">
        <v>6732</v>
      </c>
      <c r="L66" s="21" t="s">
        <v>1117</v>
      </c>
      <c r="M66" s="21" t="s">
        <v>6845</v>
      </c>
      <c r="N66" s="21" t="s">
        <v>7062</v>
      </c>
      <c r="O66" s="21" t="s">
        <v>797</v>
      </c>
      <c r="P66" s="21" t="s">
        <v>797</v>
      </c>
      <c r="Q66" s="21" t="s">
        <v>797</v>
      </c>
      <c r="R66" s="21" t="s">
        <v>7063</v>
      </c>
      <c r="S66" s="21" t="s">
        <v>6746</v>
      </c>
    </row>
    <row r="67" spans="1:19" x14ac:dyDescent="0.15">
      <c r="A67" s="21" t="s">
        <v>7064</v>
      </c>
      <c r="B67" s="21" t="s">
        <v>797</v>
      </c>
      <c r="C67" s="21" t="s">
        <v>7065</v>
      </c>
      <c r="D67" s="21" t="s">
        <v>37</v>
      </c>
      <c r="E67" s="21" t="s">
        <v>7007</v>
      </c>
      <c r="F67" s="21" t="s">
        <v>6728</v>
      </c>
      <c r="G67" s="21" t="s">
        <v>6880</v>
      </c>
      <c r="H67" s="21" t="s">
        <v>7046</v>
      </c>
      <c r="I67" s="21" t="s">
        <v>7066</v>
      </c>
      <c r="J67" s="21" t="s">
        <v>797</v>
      </c>
      <c r="K67" s="21" t="s">
        <v>6732</v>
      </c>
      <c r="L67" s="21" t="s">
        <v>811</v>
      </c>
      <c r="M67" s="21" t="s">
        <v>6744</v>
      </c>
      <c r="N67" s="21" t="s">
        <v>6745</v>
      </c>
      <c r="O67" s="21" t="s">
        <v>797</v>
      </c>
      <c r="P67" s="21" t="s">
        <v>797</v>
      </c>
      <c r="Q67" s="21" t="s">
        <v>797</v>
      </c>
      <c r="R67" s="21" t="s">
        <v>7067</v>
      </c>
      <c r="S67" s="21" t="s">
        <v>6973</v>
      </c>
    </row>
    <row r="68" spans="1:19" x14ac:dyDescent="0.15">
      <c r="A68" s="21" t="s">
        <v>7068</v>
      </c>
      <c r="B68" s="21" t="s">
        <v>797</v>
      </c>
      <c r="C68" s="21" t="s">
        <v>7069</v>
      </c>
      <c r="D68" s="21" t="s">
        <v>7070</v>
      </c>
      <c r="E68" s="21" t="s">
        <v>7007</v>
      </c>
      <c r="F68" s="21" t="s">
        <v>6728</v>
      </c>
      <c r="G68" s="21" t="s">
        <v>6740</v>
      </c>
      <c r="H68" s="21" t="s">
        <v>6741</v>
      </c>
      <c r="I68" s="21" t="s">
        <v>7071</v>
      </c>
      <c r="J68" s="21" t="s">
        <v>797</v>
      </c>
      <c r="K68" s="21" t="s">
        <v>6732</v>
      </c>
      <c r="L68" s="21" t="s">
        <v>811</v>
      </c>
      <c r="M68" s="21" t="s">
        <v>6744</v>
      </c>
      <c r="N68" s="21" t="s">
        <v>6745</v>
      </c>
      <c r="O68" s="21" t="s">
        <v>797</v>
      </c>
      <c r="P68" s="21" t="s">
        <v>797</v>
      </c>
      <c r="Q68" s="21" t="s">
        <v>797</v>
      </c>
      <c r="R68" s="21" t="s">
        <v>7072</v>
      </c>
      <c r="S68" s="21" t="s">
        <v>6746</v>
      </c>
    </row>
    <row r="69" spans="1:19" x14ac:dyDescent="0.15">
      <c r="A69" s="21" t="s">
        <v>7073</v>
      </c>
      <c r="B69" s="21" t="s">
        <v>797</v>
      </c>
      <c r="C69" s="21" t="s">
        <v>7074</v>
      </c>
      <c r="D69" s="21" t="s">
        <v>7075</v>
      </c>
      <c r="E69" s="21" t="s">
        <v>7007</v>
      </c>
      <c r="F69" s="21" t="s">
        <v>6766</v>
      </c>
      <c r="G69" s="21" t="s">
        <v>6766</v>
      </c>
      <c r="H69" s="21" t="s">
        <v>7076</v>
      </c>
      <c r="I69" s="21" t="s">
        <v>797</v>
      </c>
      <c r="J69" s="21" t="s">
        <v>797</v>
      </c>
      <c r="K69" s="21" t="s">
        <v>797</v>
      </c>
      <c r="L69" s="21" t="s">
        <v>857</v>
      </c>
      <c r="M69" s="21" t="s">
        <v>6839</v>
      </c>
      <c r="N69" s="21" t="s">
        <v>797</v>
      </c>
      <c r="O69" s="21" t="s">
        <v>797</v>
      </c>
      <c r="P69" s="21" t="s">
        <v>797</v>
      </c>
      <c r="Q69" s="21" t="s">
        <v>797</v>
      </c>
      <c r="R69" s="21" t="s">
        <v>7077</v>
      </c>
      <c r="S69" s="21" t="s">
        <v>7078</v>
      </c>
    </row>
    <row r="70" spans="1:19" x14ac:dyDescent="0.15">
      <c r="A70" s="21" t="s">
        <v>7079</v>
      </c>
      <c r="B70" s="21" t="s">
        <v>797</v>
      </c>
      <c r="C70" s="21" t="s">
        <v>7080</v>
      </c>
      <c r="D70" s="21" t="s">
        <v>7081</v>
      </c>
      <c r="E70" s="21" t="s">
        <v>7007</v>
      </c>
      <c r="F70" s="21" t="s">
        <v>6728</v>
      </c>
      <c r="G70" s="21" t="s">
        <v>6863</v>
      </c>
      <c r="H70" s="21" t="s">
        <v>6874</v>
      </c>
      <c r="I70" s="21" t="s">
        <v>7082</v>
      </c>
      <c r="J70" s="21" t="s">
        <v>797</v>
      </c>
      <c r="K70" s="21" t="s">
        <v>6907</v>
      </c>
      <c r="L70" s="21" t="s">
        <v>811</v>
      </c>
      <c r="M70" s="21" t="s">
        <v>6744</v>
      </c>
      <c r="N70" s="21" t="s">
        <v>6745</v>
      </c>
      <c r="O70" s="21" t="s">
        <v>797</v>
      </c>
      <c r="P70" s="21" t="s">
        <v>797</v>
      </c>
      <c r="Q70" s="21" t="s">
        <v>797</v>
      </c>
      <c r="R70" s="21" t="s">
        <v>7083</v>
      </c>
      <c r="S70" s="21" t="s">
        <v>6746</v>
      </c>
    </row>
    <row r="71" spans="1:19" x14ac:dyDescent="0.15">
      <c r="A71" s="21" t="s">
        <v>7084</v>
      </c>
      <c r="B71" s="21" t="s">
        <v>797</v>
      </c>
      <c r="C71" s="21" t="s">
        <v>7085</v>
      </c>
      <c r="D71" s="21" t="s">
        <v>37</v>
      </c>
      <c r="E71" s="21" t="s">
        <v>7007</v>
      </c>
      <c r="F71" s="21" t="s">
        <v>6728</v>
      </c>
      <c r="G71" s="21" t="s">
        <v>6863</v>
      </c>
      <c r="H71" s="21" t="s">
        <v>6757</v>
      </c>
      <c r="I71" s="21" t="s">
        <v>7086</v>
      </c>
      <c r="J71" s="21" t="s">
        <v>797</v>
      </c>
      <c r="K71" s="21" t="s">
        <v>7087</v>
      </c>
      <c r="L71" s="21" t="s">
        <v>824</v>
      </c>
      <c r="M71" s="21" t="s">
        <v>7088</v>
      </c>
      <c r="N71" s="21" t="s">
        <v>6909</v>
      </c>
      <c r="O71" s="21" t="s">
        <v>7089</v>
      </c>
      <c r="P71" s="21" t="s">
        <v>7090</v>
      </c>
      <c r="Q71" s="21" t="s">
        <v>797</v>
      </c>
      <c r="R71" s="21" t="s">
        <v>6802</v>
      </c>
      <c r="S71" s="21" t="s">
        <v>6973</v>
      </c>
    </row>
    <row r="72" spans="1:19" x14ac:dyDescent="0.15">
      <c r="A72" s="21" t="s">
        <v>7091</v>
      </c>
      <c r="B72" s="21" t="s">
        <v>797</v>
      </c>
      <c r="C72" s="21" t="s">
        <v>7092</v>
      </c>
      <c r="D72" s="21" t="s">
        <v>619</v>
      </c>
      <c r="E72" s="21" t="s">
        <v>7007</v>
      </c>
      <c r="F72" s="21" t="s">
        <v>6766</v>
      </c>
      <c r="G72" s="21" t="s">
        <v>6767</v>
      </c>
      <c r="H72" s="21" t="s">
        <v>7093</v>
      </c>
      <c r="I72" s="21" t="s">
        <v>797</v>
      </c>
      <c r="J72" s="21" t="s">
        <v>797</v>
      </c>
      <c r="K72" s="21" t="s">
        <v>797</v>
      </c>
      <c r="L72" s="21" t="s">
        <v>824</v>
      </c>
      <c r="M72" s="21" t="s">
        <v>6908</v>
      </c>
      <c r="N72" s="21" t="s">
        <v>6909</v>
      </c>
      <c r="O72" s="21" t="s">
        <v>797</v>
      </c>
      <c r="P72" s="21" t="s">
        <v>797</v>
      </c>
      <c r="Q72" s="21" t="s">
        <v>797</v>
      </c>
      <c r="R72" s="21" t="s">
        <v>7094</v>
      </c>
      <c r="S72" s="21" t="s">
        <v>7095</v>
      </c>
    </row>
    <row r="73" spans="1:19" x14ac:dyDescent="0.15">
      <c r="A73" s="21" t="s">
        <v>7096</v>
      </c>
      <c r="B73" s="21" t="s">
        <v>797</v>
      </c>
      <c r="C73" s="21" t="s">
        <v>7097</v>
      </c>
      <c r="D73" s="21" t="s">
        <v>7098</v>
      </c>
      <c r="E73" s="21" t="s">
        <v>7007</v>
      </c>
      <c r="F73" s="21" t="s">
        <v>6728</v>
      </c>
      <c r="G73" s="21" t="s">
        <v>6863</v>
      </c>
      <c r="H73" s="21" t="s">
        <v>6874</v>
      </c>
      <c r="I73" s="21" t="s">
        <v>7099</v>
      </c>
      <c r="J73" s="21" t="s">
        <v>797</v>
      </c>
      <c r="K73" s="21" t="s">
        <v>6907</v>
      </c>
      <c r="L73" s="21" t="s">
        <v>824</v>
      </c>
      <c r="M73" s="21" t="s">
        <v>6908</v>
      </c>
      <c r="N73" s="21" t="s">
        <v>6909</v>
      </c>
      <c r="O73" s="21" t="s">
        <v>797</v>
      </c>
      <c r="P73" s="21" t="s">
        <v>797</v>
      </c>
      <c r="Q73" s="21" t="s">
        <v>797</v>
      </c>
      <c r="R73" s="21" t="s">
        <v>7100</v>
      </c>
      <c r="S73" s="21" t="s">
        <v>6746</v>
      </c>
    </row>
    <row r="74" spans="1:19" x14ac:dyDescent="0.15">
      <c r="A74" s="21" t="s">
        <v>7101</v>
      </c>
      <c r="B74" s="21" t="s">
        <v>797</v>
      </c>
      <c r="C74" s="21" t="s">
        <v>7102</v>
      </c>
      <c r="D74" s="21" t="s">
        <v>37</v>
      </c>
      <c r="E74" s="21" t="s">
        <v>7007</v>
      </c>
      <c r="F74" s="21" t="s">
        <v>6728</v>
      </c>
      <c r="G74" s="21" t="s">
        <v>6740</v>
      </c>
      <c r="H74" s="21" t="s">
        <v>6730</v>
      </c>
      <c r="I74" s="21" t="s">
        <v>7103</v>
      </c>
      <c r="J74" s="21" t="s">
        <v>797</v>
      </c>
      <c r="K74" s="21" t="s">
        <v>7104</v>
      </c>
      <c r="L74" s="21" t="s">
        <v>7105</v>
      </c>
      <c r="M74" s="21" t="s">
        <v>7106</v>
      </c>
      <c r="N74" s="21" t="s">
        <v>7107</v>
      </c>
      <c r="O74" s="21" t="s">
        <v>797</v>
      </c>
      <c r="P74" s="21" t="s">
        <v>7108</v>
      </c>
      <c r="Q74" s="21" t="s">
        <v>797</v>
      </c>
      <c r="R74" s="21" t="s">
        <v>7109</v>
      </c>
      <c r="S74" s="21" t="s">
        <v>6746</v>
      </c>
    </row>
    <row r="75" spans="1:19" x14ac:dyDescent="0.15">
      <c r="A75" s="21" t="s">
        <v>4516</v>
      </c>
      <c r="B75" s="21" t="s">
        <v>797</v>
      </c>
      <c r="C75" s="21" t="s">
        <v>4517</v>
      </c>
      <c r="D75" s="21" t="s">
        <v>37</v>
      </c>
      <c r="E75" s="21" t="s">
        <v>7007</v>
      </c>
      <c r="F75" s="21" t="s">
        <v>6728</v>
      </c>
      <c r="G75" s="21" t="s">
        <v>6756</v>
      </c>
      <c r="H75" s="21" t="s">
        <v>7008</v>
      </c>
      <c r="I75" s="21" t="s">
        <v>7103</v>
      </c>
      <c r="J75" s="21" t="s">
        <v>797</v>
      </c>
      <c r="K75" s="21" t="s">
        <v>6732</v>
      </c>
      <c r="L75" s="21" t="s">
        <v>930</v>
      </c>
      <c r="M75" s="21" t="s">
        <v>6983</v>
      </c>
      <c r="N75" s="21" t="s">
        <v>6984</v>
      </c>
      <c r="O75" s="21" t="s">
        <v>797</v>
      </c>
      <c r="P75" s="21" t="s">
        <v>797</v>
      </c>
      <c r="Q75" s="21" t="s">
        <v>797</v>
      </c>
      <c r="R75" s="21" t="s">
        <v>7109</v>
      </c>
      <c r="S75" s="21" t="s">
        <v>6746</v>
      </c>
    </row>
    <row r="76" spans="1:19" x14ac:dyDescent="0.15">
      <c r="A76" s="21" t="s">
        <v>7110</v>
      </c>
      <c r="B76" s="21" t="s">
        <v>797</v>
      </c>
      <c r="C76" s="21" t="s">
        <v>7111</v>
      </c>
      <c r="D76" s="21" t="s">
        <v>37</v>
      </c>
      <c r="E76" s="21" t="s">
        <v>7007</v>
      </c>
      <c r="F76" s="21" t="s">
        <v>6728</v>
      </c>
      <c r="G76" s="21" t="s">
        <v>6740</v>
      </c>
      <c r="H76" s="21" t="s">
        <v>7008</v>
      </c>
      <c r="I76" s="21" t="s">
        <v>7112</v>
      </c>
      <c r="J76" s="21" t="s">
        <v>797</v>
      </c>
      <c r="K76" s="21" t="s">
        <v>7113</v>
      </c>
      <c r="L76" s="21" t="s">
        <v>811</v>
      </c>
      <c r="M76" s="21" t="s">
        <v>6744</v>
      </c>
      <c r="N76" s="21" t="s">
        <v>6745</v>
      </c>
      <c r="O76" s="21" t="s">
        <v>797</v>
      </c>
      <c r="P76" s="21" t="s">
        <v>797</v>
      </c>
      <c r="Q76" s="21" t="s">
        <v>797</v>
      </c>
      <c r="R76" s="21" t="s">
        <v>7109</v>
      </c>
      <c r="S76" s="21" t="s">
        <v>6746</v>
      </c>
    </row>
    <row r="77" spans="1:19" x14ac:dyDescent="0.15">
      <c r="A77" s="21" t="s">
        <v>7114</v>
      </c>
      <c r="B77" s="21" t="s">
        <v>797</v>
      </c>
      <c r="C77" s="21" t="s">
        <v>7115</v>
      </c>
      <c r="D77" s="21" t="s">
        <v>7116</v>
      </c>
      <c r="E77" s="21" t="s">
        <v>7007</v>
      </c>
      <c r="F77" s="21" t="s">
        <v>6728</v>
      </c>
      <c r="G77" s="21" t="s">
        <v>6740</v>
      </c>
      <c r="H77" s="21" t="s">
        <v>7117</v>
      </c>
      <c r="I77" s="21" t="s">
        <v>7118</v>
      </c>
      <c r="J77" s="21" t="s">
        <v>797</v>
      </c>
      <c r="K77" s="21" t="s">
        <v>7119</v>
      </c>
      <c r="L77" s="21" t="s">
        <v>824</v>
      </c>
      <c r="M77" s="21" t="s">
        <v>6908</v>
      </c>
      <c r="N77" s="21" t="s">
        <v>6909</v>
      </c>
      <c r="O77" s="21" t="s">
        <v>797</v>
      </c>
      <c r="P77" s="21" t="s">
        <v>797</v>
      </c>
      <c r="Q77" s="21" t="s">
        <v>797</v>
      </c>
      <c r="R77" s="21" t="s">
        <v>7109</v>
      </c>
      <c r="S77" s="21" t="s">
        <v>7109</v>
      </c>
    </row>
    <row r="78" spans="1:19" x14ac:dyDescent="0.15">
      <c r="A78" s="21" t="s">
        <v>6951</v>
      </c>
      <c r="B78" s="21" t="s">
        <v>797</v>
      </c>
      <c r="C78" s="21" t="s">
        <v>6952</v>
      </c>
      <c r="D78" s="21" t="s">
        <v>6953</v>
      </c>
      <c r="E78" s="21" t="s">
        <v>7007</v>
      </c>
      <c r="F78" s="21" t="s">
        <v>6728</v>
      </c>
      <c r="G78" s="21" t="s">
        <v>6813</v>
      </c>
      <c r="H78" s="21" t="s">
        <v>6730</v>
      </c>
      <c r="I78" s="21" t="s">
        <v>7120</v>
      </c>
      <c r="J78" s="21" t="s">
        <v>797</v>
      </c>
      <c r="K78" s="21" t="s">
        <v>6732</v>
      </c>
      <c r="L78" s="21" t="s">
        <v>857</v>
      </c>
      <c r="M78" s="21" t="s">
        <v>6839</v>
      </c>
      <c r="N78" s="21" t="s">
        <v>797</v>
      </c>
      <c r="O78" s="21" t="s">
        <v>797</v>
      </c>
      <c r="P78" s="21" t="s">
        <v>797</v>
      </c>
      <c r="Q78" s="21" t="s">
        <v>797</v>
      </c>
      <c r="R78" s="21" t="s">
        <v>7109</v>
      </c>
      <c r="S78" s="21" t="s">
        <v>6746</v>
      </c>
    </row>
    <row r="79" spans="1:19" x14ac:dyDescent="0.15">
      <c r="A79" s="21" t="s">
        <v>7121</v>
      </c>
      <c r="B79" s="21" t="s">
        <v>797</v>
      </c>
      <c r="C79" s="21" t="s">
        <v>7122</v>
      </c>
      <c r="D79" s="21" t="s">
        <v>7123</v>
      </c>
      <c r="E79" s="21" t="s">
        <v>7007</v>
      </c>
      <c r="F79" s="21" t="s">
        <v>6728</v>
      </c>
      <c r="G79" s="21" t="s">
        <v>6813</v>
      </c>
      <c r="H79" s="21" t="s">
        <v>6730</v>
      </c>
      <c r="I79" s="21" t="s">
        <v>7120</v>
      </c>
      <c r="J79" s="21" t="s">
        <v>797</v>
      </c>
      <c r="K79" s="21" t="s">
        <v>6732</v>
      </c>
      <c r="L79" s="21" t="s">
        <v>857</v>
      </c>
      <c r="M79" s="21" t="s">
        <v>6839</v>
      </c>
      <c r="N79" s="21" t="s">
        <v>797</v>
      </c>
      <c r="O79" s="21" t="s">
        <v>797</v>
      </c>
      <c r="P79" s="21" t="s">
        <v>797</v>
      </c>
      <c r="Q79" s="21" t="s">
        <v>797</v>
      </c>
      <c r="R79" s="21" t="s">
        <v>7109</v>
      </c>
      <c r="S79" s="21" t="s">
        <v>6746</v>
      </c>
    </row>
    <row r="80" spans="1:19" x14ac:dyDescent="0.15">
      <c r="A80" s="21" t="s">
        <v>7124</v>
      </c>
      <c r="B80" s="21" t="s">
        <v>797</v>
      </c>
      <c r="C80" s="21" t="s">
        <v>7125</v>
      </c>
      <c r="D80" s="21" t="s">
        <v>7126</v>
      </c>
      <c r="E80" s="21" t="s">
        <v>7007</v>
      </c>
      <c r="F80" s="21" t="s">
        <v>6728</v>
      </c>
      <c r="G80" s="21" t="s">
        <v>6813</v>
      </c>
      <c r="H80" s="21" t="s">
        <v>6730</v>
      </c>
      <c r="I80" s="21" t="s">
        <v>7120</v>
      </c>
      <c r="J80" s="21" t="s">
        <v>797</v>
      </c>
      <c r="K80" s="21" t="s">
        <v>6732</v>
      </c>
      <c r="L80" s="21" t="s">
        <v>857</v>
      </c>
      <c r="M80" s="21" t="s">
        <v>6839</v>
      </c>
      <c r="N80" s="21" t="s">
        <v>797</v>
      </c>
      <c r="O80" s="21" t="s">
        <v>797</v>
      </c>
      <c r="P80" s="21" t="s">
        <v>797</v>
      </c>
      <c r="Q80" s="21" t="s">
        <v>797</v>
      </c>
      <c r="R80" s="21" t="s">
        <v>7109</v>
      </c>
      <c r="S80" s="21" t="s">
        <v>6746</v>
      </c>
    </row>
    <row r="81" spans="1:19" x14ac:dyDescent="0.15">
      <c r="A81" s="21" t="s">
        <v>7127</v>
      </c>
      <c r="B81" s="21" t="s">
        <v>797</v>
      </c>
      <c r="C81" s="21" t="s">
        <v>7128</v>
      </c>
      <c r="D81" s="21" t="s">
        <v>7129</v>
      </c>
      <c r="E81" s="21" t="s">
        <v>7007</v>
      </c>
      <c r="F81" s="21" t="s">
        <v>6728</v>
      </c>
      <c r="G81" s="21" t="s">
        <v>6863</v>
      </c>
      <c r="H81" s="21" t="s">
        <v>6730</v>
      </c>
      <c r="I81" s="21" t="s">
        <v>7130</v>
      </c>
      <c r="J81" s="21" t="s">
        <v>797</v>
      </c>
      <c r="K81" s="21" t="s">
        <v>6732</v>
      </c>
      <c r="L81" s="21" t="s">
        <v>948</v>
      </c>
      <c r="M81" s="21" t="s">
        <v>7131</v>
      </c>
      <c r="N81" s="21" t="s">
        <v>7132</v>
      </c>
      <c r="O81" s="21" t="s">
        <v>797</v>
      </c>
      <c r="P81" s="21" t="s">
        <v>797</v>
      </c>
      <c r="Q81" s="21" t="s">
        <v>797</v>
      </c>
      <c r="R81" s="21" t="s">
        <v>7109</v>
      </c>
      <c r="S81" s="21" t="s">
        <v>6746</v>
      </c>
    </row>
    <row r="82" spans="1:19" x14ac:dyDescent="0.15">
      <c r="A82" s="21" t="s">
        <v>7133</v>
      </c>
      <c r="B82" s="21" t="s">
        <v>797</v>
      </c>
      <c r="C82" s="21" t="s">
        <v>7134</v>
      </c>
      <c r="D82" s="21" t="s">
        <v>7135</v>
      </c>
      <c r="E82" s="21" t="s">
        <v>7007</v>
      </c>
      <c r="F82" s="21" t="s">
        <v>6766</v>
      </c>
      <c r="G82" s="21" t="s">
        <v>6767</v>
      </c>
      <c r="H82" s="21" t="s">
        <v>6857</v>
      </c>
      <c r="I82" s="21" t="s">
        <v>797</v>
      </c>
      <c r="J82" s="21" t="s">
        <v>797</v>
      </c>
      <c r="K82" s="21" t="s">
        <v>797</v>
      </c>
      <c r="L82" s="21" t="s">
        <v>811</v>
      </c>
      <c r="M82" s="21" t="s">
        <v>6744</v>
      </c>
      <c r="N82" s="21" t="s">
        <v>6745</v>
      </c>
      <c r="O82" s="21" t="s">
        <v>797</v>
      </c>
      <c r="P82" s="21" t="s">
        <v>797</v>
      </c>
      <c r="Q82" s="21" t="s">
        <v>797</v>
      </c>
      <c r="R82" s="21" t="s">
        <v>7136</v>
      </c>
      <c r="S82" s="21" t="s">
        <v>7136</v>
      </c>
    </row>
    <row r="83" spans="1:19" x14ac:dyDescent="0.15">
      <c r="A83" s="21" t="s">
        <v>7137</v>
      </c>
      <c r="B83" s="21" t="s">
        <v>797</v>
      </c>
      <c r="C83" s="21" t="s">
        <v>7138</v>
      </c>
      <c r="D83" s="21" t="s">
        <v>37</v>
      </c>
      <c r="E83" s="21" t="s">
        <v>7007</v>
      </c>
      <c r="F83" s="21" t="s">
        <v>6728</v>
      </c>
      <c r="G83" s="21" t="s">
        <v>7139</v>
      </c>
      <c r="H83" s="21" t="s">
        <v>6874</v>
      </c>
      <c r="I83" s="21" t="s">
        <v>797</v>
      </c>
      <c r="J83" s="21" t="s">
        <v>797</v>
      </c>
      <c r="K83" s="21" t="s">
        <v>7140</v>
      </c>
      <c r="L83" s="21" t="s">
        <v>1470</v>
      </c>
      <c r="M83" s="21" t="s">
        <v>7141</v>
      </c>
      <c r="N83" s="21" t="s">
        <v>7142</v>
      </c>
      <c r="O83" s="21" t="s">
        <v>797</v>
      </c>
      <c r="P83" s="21" t="s">
        <v>797</v>
      </c>
      <c r="Q83" s="21" t="s">
        <v>797</v>
      </c>
      <c r="R83" s="21" t="s">
        <v>7143</v>
      </c>
      <c r="S83" s="21" t="s">
        <v>6746</v>
      </c>
    </row>
    <row r="84" spans="1:19" x14ac:dyDescent="0.15">
      <c r="A84" s="21" t="s">
        <v>7144</v>
      </c>
      <c r="B84" s="21" t="s">
        <v>797</v>
      </c>
      <c r="C84" s="21" t="s">
        <v>7145</v>
      </c>
      <c r="D84" s="21" t="s">
        <v>7146</v>
      </c>
      <c r="E84" s="21" t="s">
        <v>7007</v>
      </c>
      <c r="F84" s="21" t="s">
        <v>6728</v>
      </c>
      <c r="G84" s="21" t="s">
        <v>7139</v>
      </c>
      <c r="H84" s="21" t="s">
        <v>6730</v>
      </c>
      <c r="I84" s="21" t="s">
        <v>797</v>
      </c>
      <c r="J84" s="21" t="s">
        <v>797</v>
      </c>
      <c r="K84" s="21" t="s">
        <v>7140</v>
      </c>
      <c r="L84" s="21" t="s">
        <v>930</v>
      </c>
      <c r="M84" s="21" t="s">
        <v>6983</v>
      </c>
      <c r="N84" s="21" t="s">
        <v>6984</v>
      </c>
      <c r="O84" s="21" t="s">
        <v>797</v>
      </c>
      <c r="P84" s="21" t="s">
        <v>797</v>
      </c>
      <c r="Q84" s="21" t="s">
        <v>797</v>
      </c>
      <c r="R84" s="21" t="s">
        <v>7143</v>
      </c>
      <c r="S84" s="21" t="s">
        <v>6746</v>
      </c>
    </row>
    <row r="85" spans="1:19" x14ac:dyDescent="0.15">
      <c r="A85" s="21" t="s">
        <v>5466</v>
      </c>
      <c r="B85" s="21" t="s">
        <v>797</v>
      </c>
      <c r="C85" s="21" t="s">
        <v>5467</v>
      </c>
      <c r="D85" s="21" t="s">
        <v>5468</v>
      </c>
      <c r="E85" s="21" t="s">
        <v>7007</v>
      </c>
      <c r="F85" s="21" t="s">
        <v>6728</v>
      </c>
      <c r="G85" s="21" t="s">
        <v>6740</v>
      </c>
      <c r="H85" s="21" t="s">
        <v>6857</v>
      </c>
      <c r="I85" s="21" t="s">
        <v>7147</v>
      </c>
      <c r="J85" s="21" t="s">
        <v>797</v>
      </c>
      <c r="K85" s="21" t="s">
        <v>6732</v>
      </c>
      <c r="L85" s="21" t="s">
        <v>1117</v>
      </c>
      <c r="M85" s="21" t="s">
        <v>6845</v>
      </c>
      <c r="N85" s="21" t="s">
        <v>7062</v>
      </c>
      <c r="O85" s="21" t="s">
        <v>797</v>
      </c>
      <c r="P85" s="21" t="s">
        <v>797</v>
      </c>
      <c r="Q85" s="21" t="s">
        <v>797</v>
      </c>
      <c r="R85" s="21" t="s">
        <v>7148</v>
      </c>
      <c r="S85" s="21" t="s">
        <v>6746</v>
      </c>
    </row>
    <row r="86" spans="1:19" x14ac:dyDescent="0.15">
      <c r="A86" s="21" t="s">
        <v>7149</v>
      </c>
      <c r="B86" s="21" t="s">
        <v>797</v>
      </c>
      <c r="C86" s="21" t="s">
        <v>7150</v>
      </c>
      <c r="D86" s="21" t="s">
        <v>7151</v>
      </c>
      <c r="E86" s="21" t="s">
        <v>7007</v>
      </c>
      <c r="F86" s="21" t="s">
        <v>6728</v>
      </c>
      <c r="G86" s="21" t="s">
        <v>6740</v>
      </c>
      <c r="H86" s="21" t="s">
        <v>7117</v>
      </c>
      <c r="I86" s="21" t="s">
        <v>7152</v>
      </c>
      <c r="J86" s="21" t="s">
        <v>797</v>
      </c>
      <c r="K86" s="21" t="s">
        <v>7153</v>
      </c>
      <c r="L86" s="21" t="s">
        <v>1117</v>
      </c>
      <c r="M86" s="21" t="s">
        <v>6845</v>
      </c>
      <c r="N86" s="21" t="s">
        <v>7062</v>
      </c>
      <c r="O86" s="21" t="s">
        <v>797</v>
      </c>
      <c r="P86" s="21" t="s">
        <v>797</v>
      </c>
      <c r="Q86" s="21" t="s">
        <v>797</v>
      </c>
      <c r="R86" s="21" t="s">
        <v>7148</v>
      </c>
      <c r="S86" s="21" t="s">
        <v>6746</v>
      </c>
    </row>
    <row r="87" spans="1:19" x14ac:dyDescent="0.15">
      <c r="A87" s="21" t="s">
        <v>7154</v>
      </c>
      <c r="B87" s="21" t="s">
        <v>797</v>
      </c>
      <c r="C87" s="21" t="s">
        <v>7155</v>
      </c>
      <c r="D87" s="21" t="s">
        <v>37</v>
      </c>
      <c r="E87" s="21" t="s">
        <v>7007</v>
      </c>
      <c r="F87" s="21" t="s">
        <v>6766</v>
      </c>
      <c r="G87" s="21" t="s">
        <v>6767</v>
      </c>
      <c r="H87" s="21" t="s">
        <v>6730</v>
      </c>
      <c r="I87" s="21" t="s">
        <v>797</v>
      </c>
      <c r="J87" s="21" t="s">
        <v>797</v>
      </c>
      <c r="K87" s="21" t="s">
        <v>7156</v>
      </c>
      <c r="L87" s="21" t="s">
        <v>811</v>
      </c>
      <c r="M87" s="21" t="s">
        <v>797</v>
      </c>
      <c r="N87" s="21" t="s">
        <v>797</v>
      </c>
      <c r="O87" s="21" t="s">
        <v>797</v>
      </c>
      <c r="P87" s="21" t="s">
        <v>797</v>
      </c>
      <c r="Q87" s="21" t="s">
        <v>797</v>
      </c>
      <c r="R87" s="21" t="s">
        <v>7157</v>
      </c>
      <c r="S87" s="21" t="s">
        <v>6746</v>
      </c>
    </row>
    <row r="88" spans="1:19" x14ac:dyDescent="0.15">
      <c r="A88" s="21" t="s">
        <v>7158</v>
      </c>
      <c r="B88" s="21" t="s">
        <v>797</v>
      </c>
      <c r="C88" s="21" t="s">
        <v>7159</v>
      </c>
      <c r="D88" s="21" t="s">
        <v>7160</v>
      </c>
      <c r="E88" s="21" t="s">
        <v>7007</v>
      </c>
      <c r="F88" s="21" t="s">
        <v>6728</v>
      </c>
      <c r="G88" s="21" t="s">
        <v>7139</v>
      </c>
      <c r="H88" s="21" t="s">
        <v>6857</v>
      </c>
      <c r="I88" s="21" t="s">
        <v>797</v>
      </c>
      <c r="J88" s="21" t="s">
        <v>797</v>
      </c>
      <c r="K88" s="21" t="s">
        <v>7140</v>
      </c>
      <c r="L88" s="21" t="s">
        <v>7161</v>
      </c>
      <c r="M88" s="21" t="s">
        <v>7162</v>
      </c>
      <c r="N88" s="21" t="s">
        <v>797</v>
      </c>
      <c r="O88" s="21" t="s">
        <v>797</v>
      </c>
      <c r="P88" s="21" t="s">
        <v>797</v>
      </c>
      <c r="Q88" s="21" t="s">
        <v>797</v>
      </c>
      <c r="R88" s="21" t="s">
        <v>7163</v>
      </c>
      <c r="S88" s="21" t="s">
        <v>6746</v>
      </c>
    </row>
    <row r="89" spans="1:19" x14ac:dyDescent="0.15">
      <c r="A89" s="21" t="s">
        <v>7164</v>
      </c>
      <c r="B89" s="21" t="s">
        <v>797</v>
      </c>
      <c r="C89" s="21" t="s">
        <v>7165</v>
      </c>
      <c r="D89" s="21" t="s">
        <v>7166</v>
      </c>
      <c r="E89" s="21" t="s">
        <v>7007</v>
      </c>
      <c r="F89" s="21" t="s">
        <v>6728</v>
      </c>
      <c r="G89" s="21" t="s">
        <v>7139</v>
      </c>
      <c r="H89" s="21" t="s">
        <v>6857</v>
      </c>
      <c r="I89" s="21" t="s">
        <v>797</v>
      </c>
      <c r="J89" s="21" t="s">
        <v>797</v>
      </c>
      <c r="K89" s="21" t="s">
        <v>7140</v>
      </c>
      <c r="L89" s="21" t="s">
        <v>7161</v>
      </c>
      <c r="M89" s="21" t="s">
        <v>7162</v>
      </c>
      <c r="N89" s="21" t="s">
        <v>797</v>
      </c>
      <c r="O89" s="21" t="s">
        <v>797</v>
      </c>
      <c r="P89" s="21" t="s">
        <v>797</v>
      </c>
      <c r="Q89" s="21" t="s">
        <v>797</v>
      </c>
      <c r="R89" s="21" t="s">
        <v>7163</v>
      </c>
      <c r="S89" s="21" t="s">
        <v>6746</v>
      </c>
    </row>
    <row r="90" spans="1:19" x14ac:dyDescent="0.15">
      <c r="A90" s="21" t="s">
        <v>7167</v>
      </c>
      <c r="B90" s="21" t="s">
        <v>797</v>
      </c>
      <c r="C90" s="21" t="s">
        <v>7168</v>
      </c>
      <c r="D90" s="21" t="s">
        <v>37</v>
      </c>
      <c r="E90" s="21" t="s">
        <v>7007</v>
      </c>
      <c r="F90" s="21" t="s">
        <v>6728</v>
      </c>
      <c r="G90" s="21" t="s">
        <v>7139</v>
      </c>
      <c r="H90" s="21" t="s">
        <v>6730</v>
      </c>
      <c r="I90" s="21" t="s">
        <v>797</v>
      </c>
      <c r="J90" s="21" t="s">
        <v>797</v>
      </c>
      <c r="K90" s="21" t="s">
        <v>7140</v>
      </c>
      <c r="L90" s="21" t="s">
        <v>930</v>
      </c>
      <c r="M90" s="21" t="s">
        <v>6983</v>
      </c>
      <c r="N90" s="21" t="s">
        <v>6984</v>
      </c>
      <c r="O90" s="21" t="s">
        <v>797</v>
      </c>
      <c r="P90" s="21" t="s">
        <v>797</v>
      </c>
      <c r="Q90" s="21" t="s">
        <v>797</v>
      </c>
      <c r="R90" s="21" t="s">
        <v>7163</v>
      </c>
      <c r="S90" s="21" t="s">
        <v>6746</v>
      </c>
    </row>
    <row r="91" spans="1:19" x14ac:dyDescent="0.15">
      <c r="A91" s="21" t="s">
        <v>7169</v>
      </c>
      <c r="B91" s="21" t="s">
        <v>7170</v>
      </c>
      <c r="C91" s="21" t="s">
        <v>7171</v>
      </c>
      <c r="D91" s="21" t="s">
        <v>7172</v>
      </c>
      <c r="E91" s="21" t="s">
        <v>7007</v>
      </c>
      <c r="F91" s="21" t="s">
        <v>6728</v>
      </c>
      <c r="G91" s="21" t="s">
        <v>7139</v>
      </c>
      <c r="H91" s="21" t="s">
        <v>6730</v>
      </c>
      <c r="I91" s="21" t="s">
        <v>797</v>
      </c>
      <c r="J91" s="21" t="s">
        <v>797</v>
      </c>
      <c r="K91" s="21" t="s">
        <v>7173</v>
      </c>
      <c r="L91" s="21" t="s">
        <v>811</v>
      </c>
      <c r="M91" s="21" t="s">
        <v>6744</v>
      </c>
      <c r="N91" s="21" t="s">
        <v>6745</v>
      </c>
      <c r="O91" s="21" t="s">
        <v>797</v>
      </c>
      <c r="P91" s="21" t="s">
        <v>797</v>
      </c>
      <c r="Q91" s="21" t="s">
        <v>797</v>
      </c>
      <c r="R91" s="21" t="s">
        <v>7163</v>
      </c>
      <c r="S91" s="21" t="s">
        <v>6746</v>
      </c>
    </row>
    <row r="92" spans="1:19" x14ac:dyDescent="0.15">
      <c r="A92" s="21" t="s">
        <v>7174</v>
      </c>
      <c r="B92" s="21" t="s">
        <v>797</v>
      </c>
      <c r="C92" s="21" t="s">
        <v>7175</v>
      </c>
      <c r="D92" s="21" t="s">
        <v>7176</v>
      </c>
      <c r="E92" s="21" t="s">
        <v>7007</v>
      </c>
      <c r="F92" s="21" t="s">
        <v>6728</v>
      </c>
      <c r="G92" s="21" t="s">
        <v>7139</v>
      </c>
      <c r="H92" s="21" t="s">
        <v>6857</v>
      </c>
      <c r="I92" s="21" t="s">
        <v>797</v>
      </c>
      <c r="J92" s="21" t="s">
        <v>797</v>
      </c>
      <c r="K92" s="21" t="s">
        <v>7177</v>
      </c>
      <c r="L92" s="21" t="s">
        <v>7178</v>
      </c>
      <c r="M92" s="21" t="s">
        <v>797</v>
      </c>
      <c r="N92" s="21" t="s">
        <v>797</v>
      </c>
      <c r="O92" s="21" t="s">
        <v>797</v>
      </c>
      <c r="P92" s="21" t="s">
        <v>797</v>
      </c>
      <c r="Q92" s="21" t="s">
        <v>797</v>
      </c>
      <c r="R92" s="21" t="s">
        <v>7163</v>
      </c>
      <c r="S92" s="21" t="s">
        <v>6746</v>
      </c>
    </row>
    <row r="93" spans="1:19" x14ac:dyDescent="0.15">
      <c r="A93" s="21" t="s">
        <v>6915</v>
      </c>
      <c r="B93" s="21" t="s">
        <v>797</v>
      </c>
      <c r="C93" s="21" t="s">
        <v>6916</v>
      </c>
      <c r="D93" s="21" t="s">
        <v>6917</v>
      </c>
      <c r="E93" s="21" t="s">
        <v>7007</v>
      </c>
      <c r="F93" s="21" t="s">
        <v>6728</v>
      </c>
      <c r="G93" s="21" t="s">
        <v>7139</v>
      </c>
      <c r="H93" s="21" t="s">
        <v>6874</v>
      </c>
      <c r="I93" s="21" t="s">
        <v>797</v>
      </c>
      <c r="J93" s="21" t="s">
        <v>797</v>
      </c>
      <c r="K93" s="21" t="s">
        <v>7140</v>
      </c>
      <c r="L93" s="21" t="s">
        <v>857</v>
      </c>
      <c r="M93" s="21" t="s">
        <v>6839</v>
      </c>
      <c r="N93" s="21" t="s">
        <v>6840</v>
      </c>
      <c r="O93" s="21" t="s">
        <v>797</v>
      </c>
      <c r="P93" s="21" t="s">
        <v>797</v>
      </c>
      <c r="Q93" s="21" t="s">
        <v>797</v>
      </c>
      <c r="R93" s="21" t="s">
        <v>7163</v>
      </c>
      <c r="S93" s="21" t="s">
        <v>6746</v>
      </c>
    </row>
    <row r="94" spans="1:19" x14ac:dyDescent="0.15">
      <c r="A94" s="21" t="s">
        <v>7179</v>
      </c>
      <c r="B94" s="21" t="s">
        <v>797</v>
      </c>
      <c r="C94" s="21" t="s">
        <v>7180</v>
      </c>
      <c r="D94" s="21" t="s">
        <v>7181</v>
      </c>
      <c r="E94" s="21" t="s">
        <v>7007</v>
      </c>
      <c r="F94" s="21" t="s">
        <v>6728</v>
      </c>
      <c r="G94" s="21" t="s">
        <v>7139</v>
      </c>
      <c r="H94" s="21" t="s">
        <v>6730</v>
      </c>
      <c r="I94" s="21" t="s">
        <v>797</v>
      </c>
      <c r="J94" s="21" t="s">
        <v>797</v>
      </c>
      <c r="K94" s="21" t="s">
        <v>7182</v>
      </c>
      <c r="L94" s="21" t="s">
        <v>7178</v>
      </c>
      <c r="M94" s="21" t="s">
        <v>797</v>
      </c>
      <c r="N94" s="21" t="s">
        <v>797</v>
      </c>
      <c r="O94" s="21" t="s">
        <v>797</v>
      </c>
      <c r="P94" s="21" t="s">
        <v>797</v>
      </c>
      <c r="Q94" s="21" t="s">
        <v>797</v>
      </c>
      <c r="R94" s="21" t="s">
        <v>7183</v>
      </c>
      <c r="S94" s="21" t="s">
        <v>6746</v>
      </c>
    </row>
    <row r="95" spans="1:19" x14ac:dyDescent="0.15">
      <c r="A95" s="21" t="s">
        <v>7184</v>
      </c>
      <c r="B95" s="21" t="s">
        <v>797</v>
      </c>
      <c r="C95" s="21" t="s">
        <v>6629</v>
      </c>
      <c r="D95" s="21" t="s">
        <v>6630</v>
      </c>
      <c r="E95" s="21" t="s">
        <v>7007</v>
      </c>
      <c r="F95" s="21" t="s">
        <v>6728</v>
      </c>
      <c r="G95" s="21" t="s">
        <v>7139</v>
      </c>
      <c r="H95" s="21" t="s">
        <v>6857</v>
      </c>
      <c r="I95" s="21" t="s">
        <v>797</v>
      </c>
      <c r="J95" s="21" t="s">
        <v>797</v>
      </c>
      <c r="K95" s="21" t="s">
        <v>7140</v>
      </c>
      <c r="L95" s="21" t="s">
        <v>7161</v>
      </c>
      <c r="M95" s="21" t="s">
        <v>7162</v>
      </c>
      <c r="N95" s="21" t="s">
        <v>7185</v>
      </c>
      <c r="O95" s="21" t="s">
        <v>797</v>
      </c>
      <c r="P95" s="21" t="s">
        <v>797</v>
      </c>
      <c r="Q95" s="21" t="s">
        <v>797</v>
      </c>
      <c r="R95" s="21" t="s">
        <v>7183</v>
      </c>
      <c r="S95" s="21" t="s">
        <v>6746</v>
      </c>
    </row>
    <row r="96" spans="1:19" x14ac:dyDescent="0.15">
      <c r="A96" s="21" t="s">
        <v>6297</v>
      </c>
      <c r="B96" s="21" t="s">
        <v>797</v>
      </c>
      <c r="C96" s="21" t="s">
        <v>6298</v>
      </c>
      <c r="D96" s="21" t="s">
        <v>6299</v>
      </c>
      <c r="E96" s="21" t="s">
        <v>7007</v>
      </c>
      <c r="F96" s="21" t="s">
        <v>6728</v>
      </c>
      <c r="G96" s="21" t="s">
        <v>7139</v>
      </c>
      <c r="H96" s="21" t="s">
        <v>6857</v>
      </c>
      <c r="I96" s="21" t="s">
        <v>797</v>
      </c>
      <c r="J96" s="21" t="s">
        <v>797</v>
      </c>
      <c r="K96" s="21" t="s">
        <v>7140</v>
      </c>
      <c r="L96" s="21" t="s">
        <v>7161</v>
      </c>
      <c r="M96" s="21" t="s">
        <v>7186</v>
      </c>
      <c r="N96" s="21" t="s">
        <v>7187</v>
      </c>
      <c r="O96" s="21" t="s">
        <v>797</v>
      </c>
      <c r="P96" s="21" t="s">
        <v>797</v>
      </c>
      <c r="Q96" s="21" t="s">
        <v>797</v>
      </c>
      <c r="R96" s="21" t="s">
        <v>7183</v>
      </c>
      <c r="S96" s="21" t="s">
        <v>6746</v>
      </c>
    </row>
    <row r="97" spans="1:19" x14ac:dyDescent="0.15">
      <c r="A97" s="21" t="s">
        <v>7188</v>
      </c>
      <c r="B97" s="21" t="s">
        <v>797</v>
      </c>
      <c r="C97" s="21" t="s">
        <v>7189</v>
      </c>
      <c r="D97" s="21" t="s">
        <v>7190</v>
      </c>
      <c r="E97" s="21" t="s">
        <v>7007</v>
      </c>
      <c r="F97" s="21" t="s">
        <v>6728</v>
      </c>
      <c r="G97" s="21" t="s">
        <v>7139</v>
      </c>
      <c r="H97" s="21" t="s">
        <v>7117</v>
      </c>
      <c r="I97" s="21" t="s">
        <v>797</v>
      </c>
      <c r="J97" s="21" t="s">
        <v>797</v>
      </c>
      <c r="K97" s="21" t="s">
        <v>7191</v>
      </c>
      <c r="L97" s="21" t="s">
        <v>811</v>
      </c>
      <c r="M97" s="21" t="s">
        <v>6744</v>
      </c>
      <c r="N97" s="21" t="s">
        <v>6745</v>
      </c>
      <c r="O97" s="21" t="s">
        <v>797</v>
      </c>
      <c r="P97" s="21" t="s">
        <v>797</v>
      </c>
      <c r="Q97" s="21" t="s">
        <v>797</v>
      </c>
      <c r="R97" s="21" t="s">
        <v>7183</v>
      </c>
      <c r="S97" s="21" t="s">
        <v>6746</v>
      </c>
    </row>
    <row r="98" spans="1:19" x14ac:dyDescent="0.15">
      <c r="A98" s="21" t="s">
        <v>7192</v>
      </c>
      <c r="B98" s="21" t="s">
        <v>797</v>
      </c>
      <c r="C98" s="21" t="s">
        <v>7193</v>
      </c>
      <c r="D98" s="21" t="s">
        <v>37</v>
      </c>
      <c r="E98" s="21" t="s">
        <v>7007</v>
      </c>
      <c r="F98" s="21" t="s">
        <v>6728</v>
      </c>
      <c r="G98" s="21" t="s">
        <v>7139</v>
      </c>
      <c r="H98" s="21" t="s">
        <v>6730</v>
      </c>
      <c r="I98" s="21" t="s">
        <v>797</v>
      </c>
      <c r="J98" s="21" t="s">
        <v>797</v>
      </c>
      <c r="K98" s="21" t="s">
        <v>7182</v>
      </c>
      <c r="L98" s="21" t="s">
        <v>7178</v>
      </c>
      <c r="M98" s="21" t="s">
        <v>797</v>
      </c>
      <c r="N98" s="21" t="s">
        <v>797</v>
      </c>
      <c r="O98" s="21" t="s">
        <v>797</v>
      </c>
      <c r="P98" s="21" t="s">
        <v>797</v>
      </c>
      <c r="Q98" s="21" t="s">
        <v>797</v>
      </c>
      <c r="R98" s="21" t="s">
        <v>7183</v>
      </c>
      <c r="S98" s="21" t="s">
        <v>6746</v>
      </c>
    </row>
    <row r="99" spans="1:19" x14ac:dyDescent="0.15">
      <c r="A99" s="21" t="s">
        <v>7194</v>
      </c>
      <c r="B99" s="21" t="s">
        <v>797</v>
      </c>
      <c r="C99" s="21" t="s">
        <v>7195</v>
      </c>
      <c r="D99" s="21" t="s">
        <v>7196</v>
      </c>
      <c r="E99" s="21" t="s">
        <v>7007</v>
      </c>
      <c r="F99" s="21" t="s">
        <v>6728</v>
      </c>
      <c r="G99" s="21" t="s">
        <v>7139</v>
      </c>
      <c r="H99" s="21" t="s">
        <v>7197</v>
      </c>
      <c r="I99" s="21" t="s">
        <v>7198</v>
      </c>
      <c r="J99" s="21" t="s">
        <v>797</v>
      </c>
      <c r="K99" s="21" t="s">
        <v>7140</v>
      </c>
      <c r="L99" s="21" t="s">
        <v>1191</v>
      </c>
      <c r="M99" s="21" t="s">
        <v>6733</v>
      </c>
      <c r="N99" s="21" t="s">
        <v>6734</v>
      </c>
      <c r="O99" s="21" t="s">
        <v>797</v>
      </c>
      <c r="P99" s="21" t="s">
        <v>797</v>
      </c>
      <c r="Q99" s="21" t="s">
        <v>797</v>
      </c>
      <c r="R99" s="21" t="s">
        <v>7183</v>
      </c>
      <c r="S99" s="21" t="s">
        <v>6746</v>
      </c>
    </row>
    <row r="100" spans="1:19" x14ac:dyDescent="0.15">
      <c r="A100" s="21" t="s">
        <v>7199</v>
      </c>
      <c r="B100" s="21" t="s">
        <v>797</v>
      </c>
      <c r="C100" s="21" t="s">
        <v>7200</v>
      </c>
      <c r="D100" s="21" t="s">
        <v>7201</v>
      </c>
      <c r="E100" s="21" t="s">
        <v>7007</v>
      </c>
      <c r="F100" s="21" t="s">
        <v>6728</v>
      </c>
      <c r="G100" s="21" t="s">
        <v>7139</v>
      </c>
      <c r="H100" s="21" t="s">
        <v>6857</v>
      </c>
      <c r="I100" s="21" t="s">
        <v>797</v>
      </c>
      <c r="J100" s="21" t="s">
        <v>797</v>
      </c>
      <c r="K100" s="21" t="s">
        <v>7140</v>
      </c>
      <c r="L100" s="21" t="s">
        <v>1191</v>
      </c>
      <c r="M100" s="21" t="s">
        <v>6733</v>
      </c>
      <c r="N100" s="21" t="s">
        <v>6734</v>
      </c>
      <c r="O100" s="21" t="s">
        <v>797</v>
      </c>
      <c r="P100" s="21" t="s">
        <v>797</v>
      </c>
      <c r="Q100" s="21" t="s">
        <v>797</v>
      </c>
      <c r="R100" s="21" t="s">
        <v>7183</v>
      </c>
      <c r="S100" s="21" t="s">
        <v>6746</v>
      </c>
    </row>
    <row r="101" spans="1:19" x14ac:dyDescent="0.15">
      <c r="A101" s="21" t="s">
        <v>7202</v>
      </c>
      <c r="B101" s="21" t="s">
        <v>797</v>
      </c>
      <c r="C101" s="21" t="s">
        <v>7203</v>
      </c>
      <c r="D101" s="21" t="s">
        <v>7204</v>
      </c>
      <c r="E101" s="21" t="s">
        <v>7007</v>
      </c>
      <c r="F101" s="21" t="s">
        <v>6728</v>
      </c>
      <c r="G101" s="21" t="s">
        <v>6863</v>
      </c>
      <c r="H101" s="21" t="s">
        <v>7205</v>
      </c>
      <c r="I101" s="21" t="s">
        <v>7206</v>
      </c>
      <c r="J101" s="21" t="s">
        <v>7207</v>
      </c>
      <c r="K101" s="21" t="s">
        <v>7208</v>
      </c>
      <c r="L101" s="21" t="s">
        <v>948</v>
      </c>
      <c r="M101" s="21" t="s">
        <v>6926</v>
      </c>
      <c r="N101" s="21" t="s">
        <v>797</v>
      </c>
      <c r="O101" s="21" t="s">
        <v>797</v>
      </c>
      <c r="P101" s="21" t="s">
        <v>797</v>
      </c>
      <c r="Q101" s="21" t="s">
        <v>797</v>
      </c>
      <c r="R101" s="21" t="s">
        <v>7209</v>
      </c>
      <c r="S101" s="21" t="s">
        <v>7209</v>
      </c>
    </row>
    <row r="102" spans="1:19" x14ac:dyDescent="0.15">
      <c r="A102" s="21" t="s">
        <v>7210</v>
      </c>
      <c r="B102" s="21" t="s">
        <v>7211</v>
      </c>
      <c r="C102" s="21" t="s">
        <v>7212</v>
      </c>
      <c r="D102" s="21" t="s">
        <v>37</v>
      </c>
      <c r="E102" s="21" t="s">
        <v>7007</v>
      </c>
      <c r="F102" s="21" t="s">
        <v>6728</v>
      </c>
      <c r="G102" s="21" t="s">
        <v>6863</v>
      </c>
      <c r="H102" s="21" t="s">
        <v>7213</v>
      </c>
      <c r="I102" s="21" t="s">
        <v>7206</v>
      </c>
      <c r="J102" s="21" t="s">
        <v>7214</v>
      </c>
      <c r="K102" s="21" t="s">
        <v>7208</v>
      </c>
      <c r="L102" s="21" t="s">
        <v>1892</v>
      </c>
      <c r="M102" s="21" t="s">
        <v>6816</v>
      </c>
      <c r="N102" s="21" t="s">
        <v>6859</v>
      </c>
      <c r="O102" s="21" t="s">
        <v>797</v>
      </c>
      <c r="P102" s="21" t="s">
        <v>797</v>
      </c>
      <c r="Q102" s="21" t="s">
        <v>797</v>
      </c>
      <c r="R102" s="21" t="s">
        <v>7209</v>
      </c>
      <c r="S102" s="21" t="s">
        <v>6736</v>
      </c>
    </row>
    <row r="103" spans="1:19" x14ac:dyDescent="0.15">
      <c r="A103" s="21" t="s">
        <v>7215</v>
      </c>
      <c r="B103" s="21" t="s">
        <v>7216</v>
      </c>
      <c r="C103" s="21" t="s">
        <v>7217</v>
      </c>
      <c r="D103" s="21" t="s">
        <v>7218</v>
      </c>
      <c r="E103" s="21" t="s">
        <v>7007</v>
      </c>
      <c r="F103" s="21" t="s">
        <v>6728</v>
      </c>
      <c r="G103" s="21" t="s">
        <v>6863</v>
      </c>
      <c r="H103" s="21" t="s">
        <v>7213</v>
      </c>
      <c r="I103" s="21" t="s">
        <v>7206</v>
      </c>
      <c r="J103" s="21" t="s">
        <v>7219</v>
      </c>
      <c r="K103" s="21" t="s">
        <v>7208</v>
      </c>
      <c r="L103" s="21" t="s">
        <v>948</v>
      </c>
      <c r="M103" s="21" t="s">
        <v>6926</v>
      </c>
      <c r="N103" s="21" t="s">
        <v>6927</v>
      </c>
      <c r="O103" s="21" t="s">
        <v>6928</v>
      </c>
      <c r="P103" s="21" t="s">
        <v>797</v>
      </c>
      <c r="Q103" s="21" t="s">
        <v>797</v>
      </c>
      <c r="R103" s="21" t="s">
        <v>7209</v>
      </c>
      <c r="S103" s="21" t="s">
        <v>6736</v>
      </c>
    </row>
    <row r="104" spans="1:19" x14ac:dyDescent="0.15">
      <c r="A104" s="21" t="s">
        <v>7220</v>
      </c>
      <c r="B104" s="21" t="s">
        <v>797</v>
      </c>
      <c r="C104" s="21" t="s">
        <v>7221</v>
      </c>
      <c r="D104" s="21" t="s">
        <v>7222</v>
      </c>
      <c r="E104" s="21" t="s">
        <v>7007</v>
      </c>
      <c r="F104" s="21" t="s">
        <v>6728</v>
      </c>
      <c r="G104" s="21" t="s">
        <v>6863</v>
      </c>
      <c r="H104" s="21" t="s">
        <v>7205</v>
      </c>
      <c r="I104" s="21" t="s">
        <v>7206</v>
      </c>
      <c r="J104" s="21" t="s">
        <v>7223</v>
      </c>
      <c r="K104" s="21" t="s">
        <v>7208</v>
      </c>
      <c r="L104" s="21" t="s">
        <v>948</v>
      </c>
      <c r="M104" s="21" t="s">
        <v>6926</v>
      </c>
      <c r="N104" s="21" t="s">
        <v>797</v>
      </c>
      <c r="O104" s="21" t="s">
        <v>797</v>
      </c>
      <c r="P104" s="21" t="s">
        <v>797</v>
      </c>
      <c r="Q104" s="21" t="s">
        <v>797</v>
      </c>
      <c r="R104" s="21" t="s">
        <v>7209</v>
      </c>
      <c r="S104" s="21" t="s">
        <v>7209</v>
      </c>
    </row>
    <row r="105" spans="1:19" x14ac:dyDescent="0.15">
      <c r="A105" s="21" t="s">
        <v>7224</v>
      </c>
      <c r="B105" s="21" t="s">
        <v>797</v>
      </c>
      <c r="C105" s="21" t="s">
        <v>7225</v>
      </c>
      <c r="D105" s="21" t="s">
        <v>7226</v>
      </c>
      <c r="E105" s="21" t="s">
        <v>7007</v>
      </c>
      <c r="F105" s="21" t="s">
        <v>6766</v>
      </c>
      <c r="G105" s="21" t="s">
        <v>6766</v>
      </c>
      <c r="H105" s="21" t="s">
        <v>7227</v>
      </c>
      <c r="I105" s="21" t="s">
        <v>797</v>
      </c>
      <c r="J105" s="21" t="s">
        <v>797</v>
      </c>
      <c r="K105" s="21" t="s">
        <v>7228</v>
      </c>
      <c r="L105" s="21" t="s">
        <v>811</v>
      </c>
      <c r="M105" s="21" t="s">
        <v>7229</v>
      </c>
      <c r="N105" s="21" t="s">
        <v>797</v>
      </c>
      <c r="O105" s="21" t="s">
        <v>797</v>
      </c>
      <c r="P105" s="21" t="s">
        <v>797</v>
      </c>
      <c r="Q105" s="21" t="s">
        <v>797</v>
      </c>
      <c r="R105" s="21" t="s">
        <v>7230</v>
      </c>
      <c r="S105" s="21" t="s">
        <v>6812</v>
      </c>
    </row>
    <row r="106" spans="1:19" x14ac:dyDescent="0.15">
      <c r="A106" s="21" t="s">
        <v>7231</v>
      </c>
      <c r="B106" s="21" t="s">
        <v>797</v>
      </c>
      <c r="C106" s="21" t="s">
        <v>2216</v>
      </c>
      <c r="D106" s="21" t="s">
        <v>2217</v>
      </c>
      <c r="E106" s="21" t="s">
        <v>7007</v>
      </c>
      <c r="F106" s="21" t="s">
        <v>6728</v>
      </c>
      <c r="G106" s="21" t="s">
        <v>6863</v>
      </c>
      <c r="H106" s="21" t="s">
        <v>7232</v>
      </c>
      <c r="I106" s="21" t="s">
        <v>7233</v>
      </c>
      <c r="J106" s="21" t="s">
        <v>797</v>
      </c>
      <c r="K106" s="21" t="s">
        <v>7234</v>
      </c>
      <c r="L106" s="21" t="s">
        <v>1892</v>
      </c>
      <c r="M106" s="21" t="s">
        <v>6816</v>
      </c>
      <c r="N106" s="21" t="s">
        <v>6859</v>
      </c>
      <c r="O106" s="21" t="s">
        <v>797</v>
      </c>
      <c r="P106" s="21" t="s">
        <v>797</v>
      </c>
      <c r="Q106" s="21" t="s">
        <v>797</v>
      </c>
      <c r="R106" s="21" t="s">
        <v>7235</v>
      </c>
      <c r="S106" s="21" t="s">
        <v>7236</v>
      </c>
    </row>
    <row r="107" spans="1:19" x14ac:dyDescent="0.15">
      <c r="A107" s="21" t="s">
        <v>7237</v>
      </c>
      <c r="B107" s="21" t="s">
        <v>7238</v>
      </c>
      <c r="C107" s="21" t="s">
        <v>521</v>
      </c>
      <c r="D107" s="21" t="s">
        <v>520</v>
      </c>
      <c r="E107" s="21" t="s">
        <v>7007</v>
      </c>
      <c r="F107" s="21" t="s">
        <v>6728</v>
      </c>
      <c r="G107" s="21" t="s">
        <v>6863</v>
      </c>
      <c r="H107" s="21" t="s">
        <v>7008</v>
      </c>
      <c r="I107" s="21" t="s">
        <v>7239</v>
      </c>
      <c r="J107" s="21" t="s">
        <v>797</v>
      </c>
      <c r="K107" s="21" t="s">
        <v>7240</v>
      </c>
      <c r="L107" s="21" t="s">
        <v>811</v>
      </c>
      <c r="M107" s="21" t="s">
        <v>6744</v>
      </c>
      <c r="N107" s="21" t="s">
        <v>6745</v>
      </c>
      <c r="O107" s="21" t="s">
        <v>797</v>
      </c>
      <c r="P107" s="21" t="s">
        <v>797</v>
      </c>
      <c r="Q107" s="21" t="s">
        <v>797</v>
      </c>
      <c r="R107" s="21" t="s">
        <v>7236</v>
      </c>
      <c r="S107" s="21" t="s">
        <v>7236</v>
      </c>
    </row>
    <row r="108" spans="1:19" x14ac:dyDescent="0.15">
      <c r="A108" s="21" t="s">
        <v>7241</v>
      </c>
      <c r="B108" s="21" t="s">
        <v>797</v>
      </c>
      <c r="C108" s="21" t="s">
        <v>7242</v>
      </c>
      <c r="D108" s="21" t="s">
        <v>7243</v>
      </c>
      <c r="E108" s="21" t="s">
        <v>7007</v>
      </c>
      <c r="F108" s="21" t="s">
        <v>6728</v>
      </c>
      <c r="G108" s="21" t="s">
        <v>6863</v>
      </c>
      <c r="H108" s="21" t="s">
        <v>7076</v>
      </c>
      <c r="I108" s="21" t="s">
        <v>7244</v>
      </c>
      <c r="J108" s="21" t="s">
        <v>797</v>
      </c>
      <c r="K108" s="21" t="s">
        <v>7245</v>
      </c>
      <c r="L108" s="21" t="s">
        <v>811</v>
      </c>
      <c r="M108" s="21" t="s">
        <v>6744</v>
      </c>
      <c r="N108" s="21" t="s">
        <v>6745</v>
      </c>
      <c r="O108" s="21" t="s">
        <v>797</v>
      </c>
      <c r="P108" s="21" t="s">
        <v>797</v>
      </c>
      <c r="Q108" s="21" t="s">
        <v>797</v>
      </c>
      <c r="R108" s="21" t="s">
        <v>7236</v>
      </c>
      <c r="S108" s="21" t="s">
        <v>6746</v>
      </c>
    </row>
    <row r="109" spans="1:19" x14ac:dyDescent="0.15">
      <c r="A109" s="21" t="s">
        <v>7246</v>
      </c>
      <c r="B109" s="21" t="s">
        <v>797</v>
      </c>
      <c r="C109" s="21" t="s">
        <v>7247</v>
      </c>
      <c r="D109" s="21" t="s">
        <v>7248</v>
      </c>
      <c r="E109" s="21" t="s">
        <v>7007</v>
      </c>
      <c r="F109" s="21" t="s">
        <v>6728</v>
      </c>
      <c r="G109" s="21" t="s">
        <v>6863</v>
      </c>
      <c r="H109" s="21" t="s">
        <v>6980</v>
      </c>
      <c r="I109" s="21" t="s">
        <v>7244</v>
      </c>
      <c r="J109" s="21" t="s">
        <v>797</v>
      </c>
      <c r="K109" s="21" t="s">
        <v>7245</v>
      </c>
      <c r="L109" s="21" t="s">
        <v>811</v>
      </c>
      <c r="M109" s="21" t="s">
        <v>6744</v>
      </c>
      <c r="N109" s="21" t="s">
        <v>6745</v>
      </c>
      <c r="O109" s="21" t="s">
        <v>797</v>
      </c>
      <c r="P109" s="21" t="s">
        <v>797</v>
      </c>
      <c r="Q109" s="21" t="s">
        <v>797</v>
      </c>
      <c r="R109" s="21" t="s">
        <v>7236</v>
      </c>
      <c r="S109" s="21" t="s">
        <v>7236</v>
      </c>
    </row>
    <row r="110" spans="1:19" x14ac:dyDescent="0.15">
      <c r="A110" s="21" t="s">
        <v>7249</v>
      </c>
      <c r="B110" s="21" t="s">
        <v>797</v>
      </c>
      <c r="C110" s="21" t="s">
        <v>7250</v>
      </c>
      <c r="D110" s="21" t="s">
        <v>7251</v>
      </c>
      <c r="E110" s="21" t="s">
        <v>7007</v>
      </c>
      <c r="F110" s="21" t="s">
        <v>6728</v>
      </c>
      <c r="G110" s="21" t="s">
        <v>6863</v>
      </c>
      <c r="H110" s="21" t="s">
        <v>6857</v>
      </c>
      <c r="I110" s="21" t="s">
        <v>7252</v>
      </c>
      <c r="J110" s="21" t="s">
        <v>7253</v>
      </c>
      <c r="K110" s="21" t="s">
        <v>797</v>
      </c>
      <c r="L110" s="21" t="s">
        <v>811</v>
      </c>
      <c r="M110" s="21" t="s">
        <v>6744</v>
      </c>
      <c r="N110" s="21" t="s">
        <v>6745</v>
      </c>
      <c r="O110" s="21" t="s">
        <v>797</v>
      </c>
      <c r="P110" s="21" t="s">
        <v>797</v>
      </c>
      <c r="Q110" s="21" t="s">
        <v>797</v>
      </c>
      <c r="R110" s="21" t="s">
        <v>7244</v>
      </c>
      <c r="S110" s="21" t="s">
        <v>6746</v>
      </c>
    </row>
    <row r="111" spans="1:19" x14ac:dyDescent="0.15">
      <c r="A111" s="21" t="s">
        <v>7254</v>
      </c>
      <c r="B111" s="21" t="s">
        <v>797</v>
      </c>
      <c r="C111" s="21" t="s">
        <v>7255</v>
      </c>
      <c r="D111" s="21" t="s">
        <v>7256</v>
      </c>
      <c r="E111" s="21" t="s">
        <v>7007</v>
      </c>
      <c r="F111" s="21" t="s">
        <v>6728</v>
      </c>
      <c r="G111" s="21" t="s">
        <v>6863</v>
      </c>
      <c r="H111" s="21" t="s">
        <v>7008</v>
      </c>
      <c r="I111" s="21" t="s">
        <v>7257</v>
      </c>
      <c r="J111" s="21" t="s">
        <v>797</v>
      </c>
      <c r="K111" s="21" t="s">
        <v>7258</v>
      </c>
      <c r="L111" s="21" t="s">
        <v>811</v>
      </c>
      <c r="M111" s="21" t="s">
        <v>6744</v>
      </c>
      <c r="N111" s="21" t="s">
        <v>6745</v>
      </c>
      <c r="O111" s="21" t="s">
        <v>797</v>
      </c>
      <c r="P111" s="21" t="s">
        <v>797</v>
      </c>
      <c r="Q111" s="21" t="s">
        <v>797</v>
      </c>
      <c r="R111" s="21" t="s">
        <v>7259</v>
      </c>
      <c r="S111" s="21" t="s">
        <v>7259</v>
      </c>
    </row>
    <row r="112" spans="1:19" x14ac:dyDescent="0.15">
      <c r="A112" s="21" t="s">
        <v>7260</v>
      </c>
      <c r="B112" s="21" t="s">
        <v>797</v>
      </c>
      <c r="C112" s="21" t="s">
        <v>7261</v>
      </c>
      <c r="D112" s="21" t="s">
        <v>7262</v>
      </c>
      <c r="E112" s="21" t="s">
        <v>7007</v>
      </c>
      <c r="F112" s="21" t="s">
        <v>6728</v>
      </c>
      <c r="G112" s="21" t="s">
        <v>6863</v>
      </c>
      <c r="H112" s="21" t="s">
        <v>7263</v>
      </c>
      <c r="I112" s="21" t="s">
        <v>7264</v>
      </c>
      <c r="J112" s="21" t="s">
        <v>797</v>
      </c>
      <c r="K112" s="21" t="s">
        <v>7265</v>
      </c>
      <c r="L112" s="21" t="s">
        <v>1191</v>
      </c>
      <c r="M112" s="21" t="s">
        <v>6733</v>
      </c>
      <c r="N112" s="21" t="s">
        <v>6734</v>
      </c>
      <c r="O112" s="21" t="s">
        <v>797</v>
      </c>
      <c r="P112" s="21" t="s">
        <v>797</v>
      </c>
      <c r="Q112" s="21" t="s">
        <v>797</v>
      </c>
      <c r="R112" s="21" t="s">
        <v>7266</v>
      </c>
      <c r="S112" s="21" t="s">
        <v>6746</v>
      </c>
    </row>
    <row r="113" spans="1:19" x14ac:dyDescent="0.15">
      <c r="A113" s="21" t="s">
        <v>7267</v>
      </c>
      <c r="B113" s="21" t="s">
        <v>797</v>
      </c>
      <c r="C113" s="21" t="s">
        <v>7268</v>
      </c>
      <c r="D113" s="21" t="s">
        <v>7269</v>
      </c>
      <c r="E113" s="21" t="s">
        <v>7007</v>
      </c>
      <c r="F113" s="21" t="s">
        <v>6728</v>
      </c>
      <c r="G113" s="21" t="s">
        <v>6880</v>
      </c>
      <c r="H113" s="21" t="s">
        <v>7117</v>
      </c>
      <c r="I113" s="21" t="s">
        <v>7270</v>
      </c>
      <c r="J113" s="21" t="s">
        <v>797</v>
      </c>
      <c r="K113" s="21" t="s">
        <v>6732</v>
      </c>
      <c r="L113" s="21" t="s">
        <v>835</v>
      </c>
      <c r="M113" s="21" t="s">
        <v>6805</v>
      </c>
      <c r="N113" s="21" t="s">
        <v>797</v>
      </c>
      <c r="O113" s="21" t="s">
        <v>797</v>
      </c>
      <c r="P113" s="21" t="s">
        <v>797</v>
      </c>
      <c r="Q113" s="21" t="s">
        <v>797</v>
      </c>
      <c r="R113" s="21" t="s">
        <v>7271</v>
      </c>
      <c r="S113" s="21" t="s">
        <v>6746</v>
      </c>
    </row>
    <row r="114" spans="1:19" x14ac:dyDescent="0.15">
      <c r="A114" s="21" t="s">
        <v>7272</v>
      </c>
      <c r="B114" s="21" t="s">
        <v>797</v>
      </c>
      <c r="C114" s="21" t="s">
        <v>7273</v>
      </c>
      <c r="D114" s="21" t="s">
        <v>37</v>
      </c>
      <c r="E114" s="21" t="s">
        <v>7007</v>
      </c>
      <c r="F114" s="21" t="s">
        <v>6728</v>
      </c>
      <c r="G114" s="21" t="s">
        <v>6863</v>
      </c>
      <c r="H114" s="21" t="s">
        <v>7213</v>
      </c>
      <c r="I114" s="21" t="s">
        <v>7274</v>
      </c>
      <c r="J114" s="21" t="s">
        <v>797</v>
      </c>
      <c r="K114" s="21" t="s">
        <v>6732</v>
      </c>
      <c r="L114" s="21" t="s">
        <v>948</v>
      </c>
      <c r="M114" s="21" t="s">
        <v>6926</v>
      </c>
      <c r="N114" s="21" t="s">
        <v>6927</v>
      </c>
      <c r="O114" s="21" t="s">
        <v>6928</v>
      </c>
      <c r="P114" s="21" t="s">
        <v>797</v>
      </c>
      <c r="Q114" s="21" t="s">
        <v>797</v>
      </c>
      <c r="R114" s="21" t="s">
        <v>7271</v>
      </c>
      <c r="S114" s="21" t="s">
        <v>6746</v>
      </c>
    </row>
    <row r="115" spans="1:19" x14ac:dyDescent="0.15">
      <c r="A115" s="21" t="s">
        <v>7275</v>
      </c>
      <c r="B115" s="21" t="s">
        <v>797</v>
      </c>
      <c r="C115" s="21" t="s">
        <v>7276</v>
      </c>
      <c r="D115" s="21" t="s">
        <v>7277</v>
      </c>
      <c r="E115" s="21" t="s">
        <v>7007</v>
      </c>
      <c r="F115" s="21" t="s">
        <v>6728</v>
      </c>
      <c r="G115" s="21" t="s">
        <v>6863</v>
      </c>
      <c r="H115" s="21" t="s">
        <v>6730</v>
      </c>
      <c r="I115" s="21" t="s">
        <v>7278</v>
      </c>
      <c r="J115" s="21" t="s">
        <v>797</v>
      </c>
      <c r="K115" s="21" t="s">
        <v>6732</v>
      </c>
      <c r="L115" s="21" t="s">
        <v>930</v>
      </c>
      <c r="M115" s="21" t="s">
        <v>6983</v>
      </c>
      <c r="N115" s="21" t="s">
        <v>6984</v>
      </c>
      <c r="O115" s="21" t="s">
        <v>797</v>
      </c>
      <c r="P115" s="21" t="s">
        <v>797</v>
      </c>
      <c r="Q115" s="21" t="s">
        <v>797</v>
      </c>
      <c r="R115" s="21" t="s">
        <v>7271</v>
      </c>
      <c r="S115" s="21" t="s">
        <v>6746</v>
      </c>
    </row>
    <row r="116" spans="1:19" x14ac:dyDescent="0.15">
      <c r="A116" s="21" t="s">
        <v>4696</v>
      </c>
      <c r="B116" s="21" t="s">
        <v>797</v>
      </c>
      <c r="C116" s="21" t="s">
        <v>4697</v>
      </c>
      <c r="D116" s="21" t="s">
        <v>673</v>
      </c>
      <c r="E116" s="21" t="s">
        <v>7007</v>
      </c>
      <c r="F116" s="21" t="s">
        <v>6728</v>
      </c>
      <c r="G116" s="21" t="s">
        <v>6801</v>
      </c>
      <c r="H116" s="21" t="s">
        <v>6874</v>
      </c>
      <c r="I116" s="21" t="s">
        <v>7279</v>
      </c>
      <c r="J116" s="21" t="s">
        <v>797</v>
      </c>
      <c r="K116" s="21" t="s">
        <v>6732</v>
      </c>
      <c r="L116" s="21" t="s">
        <v>1892</v>
      </c>
      <c r="M116" s="21" t="s">
        <v>6816</v>
      </c>
      <c r="N116" s="21" t="s">
        <v>797</v>
      </c>
      <c r="O116" s="21" t="s">
        <v>797</v>
      </c>
      <c r="P116" s="21" t="s">
        <v>797</v>
      </c>
      <c r="Q116" s="21" t="s">
        <v>797</v>
      </c>
      <c r="R116" s="21" t="s">
        <v>7271</v>
      </c>
      <c r="S116" s="21" t="s">
        <v>6746</v>
      </c>
    </row>
    <row r="117" spans="1:19" x14ac:dyDescent="0.15">
      <c r="A117" s="21" t="s">
        <v>7280</v>
      </c>
      <c r="B117" s="21" t="s">
        <v>797</v>
      </c>
      <c r="C117" s="21" t="s">
        <v>7281</v>
      </c>
      <c r="D117" s="21" t="s">
        <v>7282</v>
      </c>
      <c r="E117" s="21" t="s">
        <v>7007</v>
      </c>
      <c r="F117" s="21" t="s">
        <v>6728</v>
      </c>
      <c r="G117" s="21" t="s">
        <v>6880</v>
      </c>
      <c r="H117" s="21" t="s">
        <v>7117</v>
      </c>
      <c r="I117" s="21" t="s">
        <v>7283</v>
      </c>
      <c r="J117" s="21" t="s">
        <v>797</v>
      </c>
      <c r="K117" s="21" t="s">
        <v>6732</v>
      </c>
      <c r="L117" s="21" t="s">
        <v>824</v>
      </c>
      <c r="M117" s="21" t="s">
        <v>6908</v>
      </c>
      <c r="N117" s="21" t="s">
        <v>6909</v>
      </c>
      <c r="O117" s="21" t="s">
        <v>797</v>
      </c>
      <c r="P117" s="21" t="s">
        <v>797</v>
      </c>
      <c r="Q117" s="21" t="s">
        <v>797</v>
      </c>
      <c r="R117" s="21" t="s">
        <v>7271</v>
      </c>
      <c r="S117" s="21" t="s">
        <v>6746</v>
      </c>
    </row>
    <row r="118" spans="1:19" x14ac:dyDescent="0.15">
      <c r="A118" s="21" t="s">
        <v>4800</v>
      </c>
      <c r="B118" s="21" t="s">
        <v>797</v>
      </c>
      <c r="C118" s="21" t="s">
        <v>7284</v>
      </c>
      <c r="D118" s="21" t="s">
        <v>37</v>
      </c>
      <c r="E118" s="21" t="s">
        <v>6933</v>
      </c>
      <c r="F118" s="21" t="s">
        <v>6728</v>
      </c>
      <c r="G118" s="21" t="s">
        <v>797</v>
      </c>
      <c r="H118" s="21" t="s">
        <v>6925</v>
      </c>
      <c r="I118" s="21" t="s">
        <v>7285</v>
      </c>
      <c r="J118" s="21" t="s">
        <v>797</v>
      </c>
      <c r="K118" s="21" t="s">
        <v>7286</v>
      </c>
      <c r="L118" s="21" t="s">
        <v>857</v>
      </c>
      <c r="M118" s="21" t="s">
        <v>6839</v>
      </c>
      <c r="N118" s="21" t="s">
        <v>797</v>
      </c>
      <c r="O118" s="21" t="s">
        <v>797</v>
      </c>
      <c r="P118" s="21" t="s">
        <v>797</v>
      </c>
      <c r="Q118" s="21" t="s">
        <v>797</v>
      </c>
      <c r="R118" s="21" t="s">
        <v>7287</v>
      </c>
      <c r="S118" s="21" t="s">
        <v>7288</v>
      </c>
    </row>
    <row r="119" spans="1:19" x14ac:dyDescent="0.15">
      <c r="A119" s="21" t="s">
        <v>4817</v>
      </c>
      <c r="B119" s="21" t="s">
        <v>797</v>
      </c>
      <c r="C119" s="21" t="s">
        <v>4818</v>
      </c>
      <c r="D119" s="21" t="s">
        <v>4819</v>
      </c>
      <c r="E119" s="21" t="s">
        <v>6933</v>
      </c>
      <c r="F119" s="21" t="s">
        <v>6728</v>
      </c>
      <c r="G119" s="21" t="s">
        <v>797</v>
      </c>
      <c r="H119" s="21" t="s">
        <v>6925</v>
      </c>
      <c r="I119" s="21" t="s">
        <v>7285</v>
      </c>
      <c r="J119" s="21" t="s">
        <v>797</v>
      </c>
      <c r="K119" s="21" t="s">
        <v>7286</v>
      </c>
      <c r="L119" s="21" t="s">
        <v>857</v>
      </c>
      <c r="M119" s="21" t="s">
        <v>6839</v>
      </c>
      <c r="N119" s="21" t="s">
        <v>797</v>
      </c>
      <c r="O119" s="21" t="s">
        <v>797</v>
      </c>
      <c r="P119" s="21" t="s">
        <v>797</v>
      </c>
      <c r="Q119" s="21" t="s">
        <v>797</v>
      </c>
      <c r="R119" s="21" t="s">
        <v>7287</v>
      </c>
      <c r="S119" s="21" t="s">
        <v>7288</v>
      </c>
    </row>
    <row r="120" spans="1:19" x14ac:dyDescent="0.15">
      <c r="A120" s="21" t="s">
        <v>4808</v>
      </c>
      <c r="B120" s="21" t="s">
        <v>797</v>
      </c>
      <c r="C120" s="21" t="s">
        <v>7289</v>
      </c>
      <c r="D120" s="21" t="s">
        <v>4809</v>
      </c>
      <c r="E120" s="21" t="s">
        <v>6933</v>
      </c>
      <c r="F120" s="21" t="s">
        <v>6728</v>
      </c>
      <c r="G120" s="21" t="s">
        <v>797</v>
      </c>
      <c r="H120" s="21" t="s">
        <v>6925</v>
      </c>
      <c r="I120" s="21" t="s">
        <v>7285</v>
      </c>
      <c r="J120" s="21" t="s">
        <v>797</v>
      </c>
      <c r="K120" s="21" t="s">
        <v>7286</v>
      </c>
      <c r="L120" s="21" t="s">
        <v>857</v>
      </c>
      <c r="M120" s="21" t="s">
        <v>6839</v>
      </c>
      <c r="N120" s="21" t="s">
        <v>797</v>
      </c>
      <c r="O120" s="21" t="s">
        <v>797</v>
      </c>
      <c r="P120" s="21" t="s">
        <v>797</v>
      </c>
      <c r="Q120" s="21" t="s">
        <v>797</v>
      </c>
      <c r="R120" s="21" t="s">
        <v>7287</v>
      </c>
      <c r="S120" s="21" t="s">
        <v>7288</v>
      </c>
    </row>
    <row r="121" spans="1:19" x14ac:dyDescent="0.15">
      <c r="A121" s="21" t="s">
        <v>4810</v>
      </c>
      <c r="B121" s="21" t="s">
        <v>797</v>
      </c>
      <c r="C121" s="21" t="s">
        <v>7290</v>
      </c>
      <c r="D121" s="21" t="s">
        <v>4811</v>
      </c>
      <c r="E121" s="21" t="s">
        <v>6933</v>
      </c>
      <c r="F121" s="21" t="s">
        <v>6728</v>
      </c>
      <c r="G121" s="21" t="s">
        <v>797</v>
      </c>
      <c r="H121" s="21" t="s">
        <v>6925</v>
      </c>
      <c r="I121" s="21" t="s">
        <v>7285</v>
      </c>
      <c r="J121" s="21" t="s">
        <v>797</v>
      </c>
      <c r="K121" s="21" t="s">
        <v>7286</v>
      </c>
      <c r="L121" s="21" t="s">
        <v>857</v>
      </c>
      <c r="M121" s="21" t="s">
        <v>6839</v>
      </c>
      <c r="N121" s="21" t="s">
        <v>797</v>
      </c>
      <c r="O121" s="21" t="s">
        <v>797</v>
      </c>
      <c r="P121" s="21" t="s">
        <v>797</v>
      </c>
      <c r="Q121" s="21" t="s">
        <v>797</v>
      </c>
      <c r="R121" s="21" t="s">
        <v>7287</v>
      </c>
      <c r="S121" s="21" t="s">
        <v>7288</v>
      </c>
    </row>
    <row r="122" spans="1:19" x14ac:dyDescent="0.15">
      <c r="A122" s="21" t="s">
        <v>4812</v>
      </c>
      <c r="B122" s="21" t="s">
        <v>797</v>
      </c>
      <c r="C122" s="21" t="s">
        <v>7291</v>
      </c>
      <c r="D122" s="21" t="s">
        <v>4813</v>
      </c>
      <c r="E122" s="21" t="s">
        <v>6933</v>
      </c>
      <c r="F122" s="21" t="s">
        <v>6728</v>
      </c>
      <c r="G122" s="21" t="s">
        <v>797</v>
      </c>
      <c r="H122" s="21" t="s">
        <v>6925</v>
      </c>
      <c r="I122" s="21" t="s">
        <v>7285</v>
      </c>
      <c r="J122" s="21" t="s">
        <v>797</v>
      </c>
      <c r="K122" s="21" t="s">
        <v>7286</v>
      </c>
      <c r="L122" s="21" t="s">
        <v>857</v>
      </c>
      <c r="M122" s="21" t="s">
        <v>6839</v>
      </c>
      <c r="N122" s="21" t="s">
        <v>797</v>
      </c>
      <c r="O122" s="21" t="s">
        <v>797</v>
      </c>
      <c r="P122" s="21" t="s">
        <v>797</v>
      </c>
      <c r="Q122" s="21" t="s">
        <v>797</v>
      </c>
      <c r="R122" s="21" t="s">
        <v>7287</v>
      </c>
      <c r="S122" s="21" t="s">
        <v>7288</v>
      </c>
    </row>
    <row r="123" spans="1:19" x14ac:dyDescent="0.15">
      <c r="A123" s="21" t="s">
        <v>7292</v>
      </c>
      <c r="B123" s="21" t="s">
        <v>797</v>
      </c>
      <c r="C123" s="21" t="s">
        <v>4835</v>
      </c>
      <c r="D123" s="21" t="s">
        <v>4836</v>
      </c>
      <c r="E123" s="21" t="s">
        <v>6933</v>
      </c>
      <c r="F123" s="21" t="s">
        <v>6728</v>
      </c>
      <c r="G123" s="21" t="s">
        <v>797</v>
      </c>
      <c r="H123" s="21" t="s">
        <v>6925</v>
      </c>
      <c r="I123" s="21" t="s">
        <v>7285</v>
      </c>
      <c r="J123" s="21" t="s">
        <v>797</v>
      </c>
      <c r="K123" s="21" t="s">
        <v>7286</v>
      </c>
      <c r="L123" s="21" t="s">
        <v>857</v>
      </c>
      <c r="M123" s="21" t="s">
        <v>6839</v>
      </c>
      <c r="N123" s="21" t="s">
        <v>797</v>
      </c>
      <c r="O123" s="21" t="s">
        <v>797</v>
      </c>
      <c r="P123" s="21" t="s">
        <v>797</v>
      </c>
      <c r="Q123" s="21" t="s">
        <v>797</v>
      </c>
      <c r="R123" s="21" t="s">
        <v>7287</v>
      </c>
      <c r="S123" s="21" t="s">
        <v>7288</v>
      </c>
    </row>
    <row r="124" spans="1:19" x14ac:dyDescent="0.15">
      <c r="A124" s="21" t="s">
        <v>4814</v>
      </c>
      <c r="B124" s="21" t="s">
        <v>797</v>
      </c>
      <c r="C124" s="21" t="s">
        <v>4815</v>
      </c>
      <c r="D124" s="21" t="s">
        <v>4816</v>
      </c>
      <c r="E124" s="21" t="s">
        <v>6933</v>
      </c>
      <c r="F124" s="21" t="s">
        <v>6728</v>
      </c>
      <c r="G124" s="21" t="s">
        <v>797</v>
      </c>
      <c r="H124" s="21" t="s">
        <v>6925</v>
      </c>
      <c r="I124" s="21" t="s">
        <v>7285</v>
      </c>
      <c r="J124" s="21" t="s">
        <v>797</v>
      </c>
      <c r="K124" s="21" t="s">
        <v>7286</v>
      </c>
      <c r="L124" s="21" t="s">
        <v>857</v>
      </c>
      <c r="M124" s="21" t="s">
        <v>6839</v>
      </c>
      <c r="N124" s="21" t="s">
        <v>797</v>
      </c>
      <c r="O124" s="21" t="s">
        <v>797</v>
      </c>
      <c r="P124" s="21" t="s">
        <v>797</v>
      </c>
      <c r="Q124" s="21" t="s">
        <v>797</v>
      </c>
      <c r="R124" s="21" t="s">
        <v>7287</v>
      </c>
      <c r="S124" s="21" t="s">
        <v>7288</v>
      </c>
    </row>
    <row r="125" spans="1:19" x14ac:dyDescent="0.15">
      <c r="A125" s="21" t="s">
        <v>4823</v>
      </c>
      <c r="B125" s="21" t="s">
        <v>797</v>
      </c>
      <c r="C125" s="21" t="s">
        <v>4824</v>
      </c>
      <c r="D125" s="21" t="s">
        <v>4825</v>
      </c>
      <c r="E125" s="21" t="s">
        <v>6933</v>
      </c>
      <c r="F125" s="21" t="s">
        <v>6728</v>
      </c>
      <c r="G125" s="21" t="s">
        <v>797</v>
      </c>
      <c r="H125" s="21" t="s">
        <v>6925</v>
      </c>
      <c r="I125" s="21" t="s">
        <v>7285</v>
      </c>
      <c r="J125" s="21" t="s">
        <v>797</v>
      </c>
      <c r="K125" s="21" t="s">
        <v>7286</v>
      </c>
      <c r="L125" s="21" t="s">
        <v>857</v>
      </c>
      <c r="M125" s="21" t="s">
        <v>6839</v>
      </c>
      <c r="N125" s="21" t="s">
        <v>797</v>
      </c>
      <c r="O125" s="21" t="s">
        <v>797</v>
      </c>
      <c r="P125" s="21" t="s">
        <v>797</v>
      </c>
      <c r="Q125" s="21" t="s">
        <v>797</v>
      </c>
      <c r="R125" s="21" t="s">
        <v>7287</v>
      </c>
      <c r="S125" s="21" t="s">
        <v>7288</v>
      </c>
    </row>
    <row r="126" spans="1:19" x14ac:dyDescent="0.15">
      <c r="A126" s="21" t="s">
        <v>7293</v>
      </c>
      <c r="B126" s="21" t="s">
        <v>797</v>
      </c>
      <c r="C126" s="21" t="s">
        <v>4827</v>
      </c>
      <c r="D126" s="21" t="s">
        <v>37</v>
      </c>
      <c r="E126" s="21" t="s">
        <v>6933</v>
      </c>
      <c r="F126" s="21" t="s">
        <v>6728</v>
      </c>
      <c r="G126" s="21" t="s">
        <v>797</v>
      </c>
      <c r="H126" s="21" t="s">
        <v>6925</v>
      </c>
      <c r="I126" s="21" t="s">
        <v>7285</v>
      </c>
      <c r="J126" s="21" t="s">
        <v>797</v>
      </c>
      <c r="K126" s="21" t="s">
        <v>7286</v>
      </c>
      <c r="L126" s="21" t="s">
        <v>857</v>
      </c>
      <c r="M126" s="21" t="s">
        <v>6839</v>
      </c>
      <c r="N126" s="21" t="s">
        <v>797</v>
      </c>
      <c r="O126" s="21" t="s">
        <v>797</v>
      </c>
      <c r="P126" s="21" t="s">
        <v>797</v>
      </c>
      <c r="Q126" s="21" t="s">
        <v>797</v>
      </c>
      <c r="R126" s="21" t="s">
        <v>7287</v>
      </c>
      <c r="S126" s="21" t="s">
        <v>7288</v>
      </c>
    </row>
    <row r="127" spans="1:19" x14ac:dyDescent="0.15">
      <c r="A127" s="21" t="s">
        <v>4828</v>
      </c>
      <c r="B127" s="21" t="s">
        <v>797</v>
      </c>
      <c r="C127" s="21" t="s">
        <v>4829</v>
      </c>
      <c r="D127" s="21" t="s">
        <v>4830</v>
      </c>
      <c r="E127" s="21" t="s">
        <v>6933</v>
      </c>
      <c r="F127" s="21" t="s">
        <v>6728</v>
      </c>
      <c r="G127" s="21" t="s">
        <v>797</v>
      </c>
      <c r="H127" s="21" t="s">
        <v>6925</v>
      </c>
      <c r="I127" s="21" t="s">
        <v>7285</v>
      </c>
      <c r="J127" s="21" t="s">
        <v>797</v>
      </c>
      <c r="K127" s="21" t="s">
        <v>7286</v>
      </c>
      <c r="L127" s="21" t="s">
        <v>857</v>
      </c>
      <c r="M127" s="21" t="s">
        <v>6839</v>
      </c>
      <c r="N127" s="21" t="s">
        <v>797</v>
      </c>
      <c r="O127" s="21" t="s">
        <v>797</v>
      </c>
      <c r="P127" s="21" t="s">
        <v>797</v>
      </c>
      <c r="Q127" s="21" t="s">
        <v>797</v>
      </c>
      <c r="R127" s="21" t="s">
        <v>7287</v>
      </c>
      <c r="S127" s="21" t="s">
        <v>7288</v>
      </c>
    </row>
    <row r="128" spans="1:19" x14ac:dyDescent="0.15">
      <c r="A128" s="21" t="s">
        <v>4806</v>
      </c>
      <c r="B128" s="21" t="s">
        <v>797</v>
      </c>
      <c r="C128" s="21" t="s">
        <v>7294</v>
      </c>
      <c r="D128" s="21" t="s">
        <v>4807</v>
      </c>
      <c r="E128" s="21" t="s">
        <v>6933</v>
      </c>
      <c r="F128" s="21" t="s">
        <v>6728</v>
      </c>
      <c r="G128" s="21" t="s">
        <v>797</v>
      </c>
      <c r="H128" s="21" t="s">
        <v>6925</v>
      </c>
      <c r="I128" s="21" t="s">
        <v>7285</v>
      </c>
      <c r="J128" s="21" t="s">
        <v>797</v>
      </c>
      <c r="K128" s="21" t="s">
        <v>7286</v>
      </c>
      <c r="L128" s="21" t="s">
        <v>857</v>
      </c>
      <c r="M128" s="21" t="s">
        <v>6839</v>
      </c>
      <c r="N128" s="21" t="s">
        <v>797</v>
      </c>
      <c r="O128" s="21" t="s">
        <v>797</v>
      </c>
      <c r="P128" s="21" t="s">
        <v>797</v>
      </c>
      <c r="Q128" s="21" t="s">
        <v>797</v>
      </c>
      <c r="R128" s="21" t="s">
        <v>7287</v>
      </c>
      <c r="S128" s="21" t="s">
        <v>7288</v>
      </c>
    </row>
    <row r="129" spans="1:19" x14ac:dyDescent="0.15">
      <c r="A129" s="21" t="s">
        <v>4831</v>
      </c>
      <c r="B129" s="21" t="s">
        <v>797</v>
      </c>
      <c r="C129" s="21" t="s">
        <v>4832</v>
      </c>
      <c r="D129" s="21" t="s">
        <v>4833</v>
      </c>
      <c r="E129" s="21" t="s">
        <v>6933</v>
      </c>
      <c r="F129" s="21" t="s">
        <v>6728</v>
      </c>
      <c r="G129" s="21" t="s">
        <v>797</v>
      </c>
      <c r="H129" s="21" t="s">
        <v>6925</v>
      </c>
      <c r="I129" s="21" t="s">
        <v>7285</v>
      </c>
      <c r="J129" s="21" t="s">
        <v>797</v>
      </c>
      <c r="K129" s="21" t="s">
        <v>7286</v>
      </c>
      <c r="L129" s="21" t="s">
        <v>857</v>
      </c>
      <c r="M129" s="21" t="s">
        <v>6839</v>
      </c>
      <c r="N129" s="21" t="s">
        <v>797</v>
      </c>
      <c r="O129" s="21" t="s">
        <v>797</v>
      </c>
      <c r="P129" s="21" t="s">
        <v>797</v>
      </c>
      <c r="Q129" s="21" t="s">
        <v>797</v>
      </c>
      <c r="R129" s="21" t="s">
        <v>7287</v>
      </c>
      <c r="S129" s="21" t="s">
        <v>7288</v>
      </c>
    </row>
    <row r="130" spans="1:19" x14ac:dyDescent="0.15">
      <c r="A130" s="21" t="s">
        <v>4820</v>
      </c>
      <c r="B130" s="21" t="s">
        <v>797</v>
      </c>
      <c r="C130" s="21" t="s">
        <v>4821</v>
      </c>
      <c r="D130" s="21" t="s">
        <v>4822</v>
      </c>
      <c r="E130" s="21" t="s">
        <v>6933</v>
      </c>
      <c r="F130" s="21" t="s">
        <v>6728</v>
      </c>
      <c r="G130" s="21" t="s">
        <v>797</v>
      </c>
      <c r="H130" s="21" t="s">
        <v>6925</v>
      </c>
      <c r="I130" s="21" t="s">
        <v>7285</v>
      </c>
      <c r="J130" s="21" t="s">
        <v>797</v>
      </c>
      <c r="K130" s="21" t="s">
        <v>7286</v>
      </c>
      <c r="L130" s="21" t="s">
        <v>857</v>
      </c>
      <c r="M130" s="21" t="s">
        <v>6839</v>
      </c>
      <c r="N130" s="21" t="s">
        <v>797</v>
      </c>
      <c r="O130" s="21" t="s">
        <v>797</v>
      </c>
      <c r="P130" s="21" t="s">
        <v>797</v>
      </c>
      <c r="Q130" s="21" t="s">
        <v>797</v>
      </c>
      <c r="R130" s="21" t="s">
        <v>7287</v>
      </c>
      <c r="S130" s="21" t="s">
        <v>7288</v>
      </c>
    </row>
    <row r="131" spans="1:19" x14ac:dyDescent="0.15">
      <c r="A131" s="21" t="s">
        <v>7295</v>
      </c>
      <c r="B131" s="21" t="s">
        <v>797</v>
      </c>
      <c r="C131" s="21" t="s">
        <v>7296</v>
      </c>
      <c r="D131" s="21" t="s">
        <v>7297</v>
      </c>
      <c r="E131" s="21" t="s">
        <v>7007</v>
      </c>
      <c r="F131" s="21" t="s">
        <v>6728</v>
      </c>
      <c r="G131" s="21" t="s">
        <v>6740</v>
      </c>
      <c r="H131" s="21" t="s">
        <v>6857</v>
      </c>
      <c r="I131" s="21" t="s">
        <v>6969</v>
      </c>
      <c r="J131" s="21" t="s">
        <v>797</v>
      </c>
      <c r="K131" s="21" t="s">
        <v>7298</v>
      </c>
      <c r="L131" s="21" t="s">
        <v>995</v>
      </c>
      <c r="M131" s="21" t="s">
        <v>7299</v>
      </c>
      <c r="N131" s="21" t="s">
        <v>7300</v>
      </c>
      <c r="O131" s="21" t="s">
        <v>797</v>
      </c>
      <c r="P131" s="21" t="s">
        <v>797</v>
      </c>
      <c r="Q131" s="21" t="s">
        <v>797</v>
      </c>
      <c r="R131" s="21" t="s">
        <v>7301</v>
      </c>
      <c r="S131" s="21" t="s">
        <v>6746</v>
      </c>
    </row>
    <row r="132" spans="1:19" x14ac:dyDescent="0.15">
      <c r="A132" s="21" t="s">
        <v>4611</v>
      </c>
      <c r="B132" s="21" t="s">
        <v>4612</v>
      </c>
      <c r="C132" s="21" t="s">
        <v>4613</v>
      </c>
      <c r="D132" s="21" t="s">
        <v>4614</v>
      </c>
      <c r="E132" s="21" t="s">
        <v>7007</v>
      </c>
      <c r="F132" s="21" t="s">
        <v>6728</v>
      </c>
      <c r="G132" s="21" t="s">
        <v>6727</v>
      </c>
      <c r="H132" s="21" t="s">
        <v>6730</v>
      </c>
      <c r="I132" s="21" t="s">
        <v>7302</v>
      </c>
      <c r="J132" s="21" t="s">
        <v>797</v>
      </c>
      <c r="K132" s="21" t="s">
        <v>7258</v>
      </c>
      <c r="L132" s="21" t="s">
        <v>930</v>
      </c>
      <c r="M132" s="21" t="s">
        <v>6983</v>
      </c>
      <c r="N132" s="21" t="s">
        <v>6984</v>
      </c>
      <c r="O132" s="21" t="s">
        <v>797</v>
      </c>
      <c r="P132" s="21" t="s">
        <v>797</v>
      </c>
      <c r="Q132" s="21" t="s">
        <v>797</v>
      </c>
      <c r="R132" s="21" t="s">
        <v>7303</v>
      </c>
      <c r="S132" s="21" t="s">
        <v>6746</v>
      </c>
    </row>
    <row r="133" spans="1:19" x14ac:dyDescent="0.15">
      <c r="A133" s="21" t="s">
        <v>7304</v>
      </c>
      <c r="B133" s="21" t="s">
        <v>797</v>
      </c>
      <c r="C133" s="21" t="s">
        <v>37</v>
      </c>
      <c r="D133" s="21" t="s">
        <v>7305</v>
      </c>
      <c r="E133" s="21" t="s">
        <v>7007</v>
      </c>
      <c r="F133" s="21" t="s">
        <v>6728</v>
      </c>
      <c r="G133" s="21" t="s">
        <v>6740</v>
      </c>
      <c r="H133" s="21" t="s">
        <v>6838</v>
      </c>
      <c r="I133" s="21" t="s">
        <v>7306</v>
      </c>
      <c r="J133" s="21" t="s">
        <v>797</v>
      </c>
      <c r="K133" s="21" t="s">
        <v>6732</v>
      </c>
      <c r="L133" s="21" t="s">
        <v>811</v>
      </c>
      <c r="M133" s="21" t="s">
        <v>6744</v>
      </c>
      <c r="N133" s="21" t="s">
        <v>6745</v>
      </c>
      <c r="O133" s="21" t="s">
        <v>797</v>
      </c>
      <c r="P133" s="21" t="s">
        <v>797</v>
      </c>
      <c r="Q133" s="21" t="s">
        <v>797</v>
      </c>
      <c r="R133" s="21" t="s">
        <v>6817</v>
      </c>
      <c r="S133" s="21" t="s">
        <v>6817</v>
      </c>
    </row>
    <row r="134" spans="1:19" x14ac:dyDescent="0.15">
      <c r="A134" s="21" t="s">
        <v>7307</v>
      </c>
      <c r="B134" s="21" t="s">
        <v>7308</v>
      </c>
      <c r="C134" s="21" t="s">
        <v>7309</v>
      </c>
      <c r="D134" s="21" t="s">
        <v>7310</v>
      </c>
      <c r="E134" s="21" t="s">
        <v>7007</v>
      </c>
      <c r="F134" s="21" t="s">
        <v>6728</v>
      </c>
      <c r="G134" s="21" t="s">
        <v>6863</v>
      </c>
      <c r="H134" s="21" t="s">
        <v>7311</v>
      </c>
      <c r="I134" s="21" t="s">
        <v>7312</v>
      </c>
      <c r="J134" s="21" t="s">
        <v>797</v>
      </c>
      <c r="K134" s="21" t="s">
        <v>6732</v>
      </c>
      <c r="L134" s="21" t="s">
        <v>930</v>
      </c>
      <c r="M134" s="21" t="s">
        <v>6983</v>
      </c>
      <c r="N134" s="21" t="s">
        <v>797</v>
      </c>
      <c r="O134" s="21" t="s">
        <v>797</v>
      </c>
      <c r="P134" s="21" t="s">
        <v>797</v>
      </c>
      <c r="Q134" s="21" t="s">
        <v>797</v>
      </c>
      <c r="R134" s="21" t="s">
        <v>7313</v>
      </c>
      <c r="S134" s="21" t="s">
        <v>6746</v>
      </c>
    </row>
    <row r="135" spans="1:19" x14ac:dyDescent="0.15">
      <c r="A135" s="21" t="s">
        <v>7314</v>
      </c>
      <c r="B135" s="21" t="s">
        <v>797</v>
      </c>
      <c r="C135" s="21" t="s">
        <v>7315</v>
      </c>
      <c r="D135" s="21" t="s">
        <v>37</v>
      </c>
      <c r="E135" s="21" t="s">
        <v>7007</v>
      </c>
      <c r="F135" s="21" t="s">
        <v>6728</v>
      </c>
      <c r="G135" s="21" t="s">
        <v>6863</v>
      </c>
      <c r="H135" s="21" t="s">
        <v>6730</v>
      </c>
      <c r="I135" s="21" t="s">
        <v>7316</v>
      </c>
      <c r="J135" s="21" t="s">
        <v>797</v>
      </c>
      <c r="K135" s="21" t="s">
        <v>6732</v>
      </c>
      <c r="L135" s="21" t="s">
        <v>7105</v>
      </c>
      <c r="M135" s="21" t="s">
        <v>7106</v>
      </c>
      <c r="N135" s="21" t="s">
        <v>7107</v>
      </c>
      <c r="O135" s="21" t="s">
        <v>797</v>
      </c>
      <c r="P135" s="21" t="s">
        <v>7108</v>
      </c>
      <c r="Q135" s="21" t="s">
        <v>797</v>
      </c>
      <c r="R135" s="21" t="s">
        <v>7317</v>
      </c>
      <c r="S135" s="21" t="s">
        <v>6746</v>
      </c>
    </row>
    <row r="136" spans="1:19" x14ac:dyDescent="0.15">
      <c r="A136" s="21" t="s">
        <v>7318</v>
      </c>
      <c r="B136" s="21" t="s">
        <v>797</v>
      </c>
      <c r="C136" s="21" t="s">
        <v>7319</v>
      </c>
      <c r="D136" s="21" t="s">
        <v>37</v>
      </c>
      <c r="E136" s="21" t="s">
        <v>7007</v>
      </c>
      <c r="F136" s="21" t="s">
        <v>6766</v>
      </c>
      <c r="G136" s="21" t="s">
        <v>6767</v>
      </c>
      <c r="H136" s="21" t="s">
        <v>6730</v>
      </c>
      <c r="I136" s="21" t="s">
        <v>797</v>
      </c>
      <c r="J136" s="21" t="s">
        <v>797</v>
      </c>
      <c r="K136" s="21" t="s">
        <v>7320</v>
      </c>
      <c r="L136" s="21" t="s">
        <v>824</v>
      </c>
      <c r="M136" s="21" t="s">
        <v>6908</v>
      </c>
      <c r="N136" s="21" t="s">
        <v>6909</v>
      </c>
      <c r="O136" s="21" t="s">
        <v>797</v>
      </c>
      <c r="P136" s="21" t="s">
        <v>797</v>
      </c>
      <c r="Q136" s="21" t="s">
        <v>797</v>
      </c>
      <c r="R136" s="21" t="s">
        <v>7321</v>
      </c>
      <c r="S136" s="21" t="s">
        <v>7322</v>
      </c>
    </row>
    <row r="137" spans="1:19" x14ac:dyDescent="0.15">
      <c r="A137" s="21" t="s">
        <v>7323</v>
      </c>
      <c r="B137" s="21" t="s">
        <v>797</v>
      </c>
      <c r="C137" s="21" t="s">
        <v>7324</v>
      </c>
      <c r="D137" s="21" t="s">
        <v>7325</v>
      </c>
      <c r="E137" s="21" t="s">
        <v>7007</v>
      </c>
      <c r="F137" s="21" t="s">
        <v>6728</v>
      </c>
      <c r="G137" s="21" t="s">
        <v>6740</v>
      </c>
      <c r="H137" s="21" t="s">
        <v>7076</v>
      </c>
      <c r="I137" s="21" t="s">
        <v>7326</v>
      </c>
      <c r="J137" s="21" t="s">
        <v>797</v>
      </c>
      <c r="K137" s="21" t="s">
        <v>7327</v>
      </c>
      <c r="L137" s="21" t="s">
        <v>811</v>
      </c>
      <c r="M137" s="21" t="s">
        <v>6744</v>
      </c>
      <c r="N137" s="21" t="s">
        <v>6745</v>
      </c>
      <c r="O137" s="21" t="s">
        <v>797</v>
      </c>
      <c r="P137" s="21" t="s">
        <v>797</v>
      </c>
      <c r="Q137" s="21" t="s">
        <v>797</v>
      </c>
      <c r="R137" s="21" t="s">
        <v>7021</v>
      </c>
      <c r="S137" s="21" t="s">
        <v>6812</v>
      </c>
    </row>
    <row r="138" spans="1:19" x14ac:dyDescent="0.15">
      <c r="A138" s="21" t="s">
        <v>7328</v>
      </c>
      <c r="B138" s="21" t="s">
        <v>797</v>
      </c>
      <c r="C138" s="21" t="s">
        <v>7329</v>
      </c>
      <c r="D138" s="21" t="s">
        <v>7330</v>
      </c>
      <c r="E138" s="21" t="s">
        <v>7007</v>
      </c>
      <c r="F138" s="21" t="s">
        <v>6728</v>
      </c>
      <c r="G138" s="21" t="s">
        <v>6740</v>
      </c>
      <c r="H138" s="21" t="s">
        <v>6838</v>
      </c>
      <c r="I138" s="21" t="s">
        <v>7306</v>
      </c>
      <c r="J138" s="21" t="s">
        <v>797</v>
      </c>
      <c r="K138" s="21" t="s">
        <v>7331</v>
      </c>
      <c r="L138" s="21" t="s">
        <v>811</v>
      </c>
      <c r="M138" s="21" t="s">
        <v>6744</v>
      </c>
      <c r="N138" s="21" t="s">
        <v>6745</v>
      </c>
      <c r="O138" s="21" t="s">
        <v>797</v>
      </c>
      <c r="P138" s="21" t="s">
        <v>797</v>
      </c>
      <c r="Q138" s="21" t="s">
        <v>797</v>
      </c>
      <c r="R138" s="21" t="s">
        <v>7021</v>
      </c>
      <c r="S138" s="21" t="s">
        <v>6746</v>
      </c>
    </row>
    <row r="139" spans="1:19" x14ac:dyDescent="0.15">
      <c r="A139" s="21" t="s">
        <v>7332</v>
      </c>
      <c r="B139" s="21" t="s">
        <v>797</v>
      </c>
      <c r="C139" s="21" t="s">
        <v>7333</v>
      </c>
      <c r="D139" s="21" t="s">
        <v>37</v>
      </c>
      <c r="E139" s="21" t="s">
        <v>7007</v>
      </c>
      <c r="F139" s="21" t="s">
        <v>6728</v>
      </c>
      <c r="G139" s="21" t="s">
        <v>6740</v>
      </c>
      <c r="H139" s="21" t="s">
        <v>6838</v>
      </c>
      <c r="I139" s="21" t="s">
        <v>7306</v>
      </c>
      <c r="J139" s="21" t="s">
        <v>797</v>
      </c>
      <c r="K139" s="21" t="s">
        <v>7331</v>
      </c>
      <c r="L139" s="21" t="s">
        <v>811</v>
      </c>
      <c r="M139" s="21" t="s">
        <v>6744</v>
      </c>
      <c r="N139" s="21" t="s">
        <v>6745</v>
      </c>
      <c r="O139" s="21" t="s">
        <v>797</v>
      </c>
      <c r="P139" s="21" t="s">
        <v>797</v>
      </c>
      <c r="Q139" s="21" t="s">
        <v>797</v>
      </c>
      <c r="R139" s="21" t="s">
        <v>7021</v>
      </c>
      <c r="S139" s="21" t="s">
        <v>6746</v>
      </c>
    </row>
    <row r="140" spans="1:19" x14ac:dyDescent="0.15">
      <c r="A140" s="21" t="s">
        <v>7334</v>
      </c>
      <c r="B140" s="21" t="s">
        <v>797</v>
      </c>
      <c r="C140" s="21" t="s">
        <v>7335</v>
      </c>
      <c r="D140" s="21" t="s">
        <v>7336</v>
      </c>
      <c r="E140" s="21" t="s">
        <v>7007</v>
      </c>
      <c r="F140" s="21" t="s">
        <v>6766</v>
      </c>
      <c r="G140" s="21" t="s">
        <v>6766</v>
      </c>
      <c r="H140" s="21" t="s">
        <v>7337</v>
      </c>
      <c r="I140" s="21" t="s">
        <v>797</v>
      </c>
      <c r="J140" s="21" t="s">
        <v>797</v>
      </c>
      <c r="K140" s="21" t="s">
        <v>797</v>
      </c>
      <c r="L140" s="21" t="s">
        <v>948</v>
      </c>
      <c r="M140" s="21" t="s">
        <v>797</v>
      </c>
      <c r="N140" s="21" t="s">
        <v>797</v>
      </c>
      <c r="O140" s="21" t="s">
        <v>797</v>
      </c>
      <c r="P140" s="21" t="s">
        <v>797</v>
      </c>
      <c r="Q140" s="21" t="s">
        <v>797</v>
      </c>
      <c r="R140" s="21" t="s">
        <v>7252</v>
      </c>
      <c r="S140" s="21" t="s">
        <v>7252</v>
      </c>
    </row>
    <row r="141" spans="1:19" x14ac:dyDescent="0.15">
      <c r="A141" s="21" t="s">
        <v>7338</v>
      </c>
      <c r="B141" s="21" t="s">
        <v>797</v>
      </c>
      <c r="C141" s="21" t="s">
        <v>7339</v>
      </c>
      <c r="D141" s="21" t="s">
        <v>7340</v>
      </c>
      <c r="E141" s="21" t="s">
        <v>7007</v>
      </c>
      <c r="F141" s="21" t="s">
        <v>6766</v>
      </c>
      <c r="G141" s="21" t="s">
        <v>6767</v>
      </c>
      <c r="H141" s="21" t="s">
        <v>7033</v>
      </c>
      <c r="I141" s="21" t="s">
        <v>797</v>
      </c>
      <c r="J141" s="21" t="s">
        <v>797</v>
      </c>
      <c r="K141" s="21" t="s">
        <v>797</v>
      </c>
      <c r="L141" s="21" t="s">
        <v>1132</v>
      </c>
      <c r="M141" s="21" t="s">
        <v>7341</v>
      </c>
      <c r="N141" s="21" t="s">
        <v>7342</v>
      </c>
      <c r="O141" s="21" t="s">
        <v>797</v>
      </c>
      <c r="P141" s="21" t="s">
        <v>797</v>
      </c>
      <c r="Q141" s="21" t="s">
        <v>797</v>
      </c>
      <c r="R141" s="21" t="s">
        <v>7252</v>
      </c>
      <c r="S141" s="21" t="s">
        <v>7252</v>
      </c>
    </row>
    <row r="142" spans="1:19" x14ac:dyDescent="0.15">
      <c r="A142" s="21" t="s">
        <v>7323</v>
      </c>
      <c r="B142" s="21" t="s">
        <v>797</v>
      </c>
      <c r="C142" s="21" t="s">
        <v>7324</v>
      </c>
      <c r="D142" s="21" t="s">
        <v>7325</v>
      </c>
      <c r="E142" s="21" t="s">
        <v>7007</v>
      </c>
      <c r="F142" s="21" t="s">
        <v>6766</v>
      </c>
      <c r="G142" s="21" t="s">
        <v>6766</v>
      </c>
      <c r="H142" s="21" t="s">
        <v>6975</v>
      </c>
      <c r="I142" s="21" t="s">
        <v>797</v>
      </c>
      <c r="J142" s="21" t="s">
        <v>797</v>
      </c>
      <c r="K142" s="21" t="s">
        <v>7343</v>
      </c>
      <c r="L142" s="21" t="s">
        <v>811</v>
      </c>
      <c r="M142" s="21" t="s">
        <v>6798</v>
      </c>
      <c r="N142" s="21" t="s">
        <v>797</v>
      </c>
      <c r="O142" s="21" t="s">
        <v>797</v>
      </c>
      <c r="P142" s="21" t="s">
        <v>797</v>
      </c>
      <c r="Q142" s="21" t="s">
        <v>797</v>
      </c>
      <c r="R142" s="21" t="s">
        <v>7252</v>
      </c>
      <c r="S142" s="21" t="s">
        <v>7252</v>
      </c>
    </row>
    <row r="143" spans="1:19" x14ac:dyDescent="0.15">
      <c r="A143" s="21" t="s">
        <v>7344</v>
      </c>
      <c r="B143" s="21" t="s">
        <v>797</v>
      </c>
      <c r="C143" s="21" t="s">
        <v>7345</v>
      </c>
      <c r="D143" s="21" t="s">
        <v>7346</v>
      </c>
      <c r="E143" s="21" t="s">
        <v>7007</v>
      </c>
      <c r="F143" s="21" t="s">
        <v>6766</v>
      </c>
      <c r="G143" s="21" t="s">
        <v>6766</v>
      </c>
      <c r="H143" s="21" t="s">
        <v>6975</v>
      </c>
      <c r="I143" s="21" t="s">
        <v>797</v>
      </c>
      <c r="J143" s="21" t="s">
        <v>797</v>
      </c>
      <c r="K143" s="21" t="s">
        <v>797</v>
      </c>
      <c r="L143" s="21" t="s">
        <v>811</v>
      </c>
      <c r="M143" s="21" t="s">
        <v>6798</v>
      </c>
      <c r="N143" s="21" t="s">
        <v>797</v>
      </c>
      <c r="O143" s="21" t="s">
        <v>797</v>
      </c>
      <c r="P143" s="21" t="s">
        <v>797</v>
      </c>
      <c r="Q143" s="21" t="s">
        <v>797</v>
      </c>
      <c r="R143" s="21" t="s">
        <v>6977</v>
      </c>
      <c r="S143" s="21" t="s">
        <v>6977</v>
      </c>
    </row>
    <row r="144" spans="1:19" x14ac:dyDescent="0.15">
      <c r="A144" s="21" t="s">
        <v>7347</v>
      </c>
      <c r="B144" s="21" t="s">
        <v>797</v>
      </c>
      <c r="C144" s="21" t="s">
        <v>7348</v>
      </c>
      <c r="D144" s="21" t="s">
        <v>7349</v>
      </c>
      <c r="E144" s="21" t="s">
        <v>7007</v>
      </c>
      <c r="F144" s="21" t="s">
        <v>6766</v>
      </c>
      <c r="G144" s="21" t="s">
        <v>6767</v>
      </c>
      <c r="H144" s="21" t="s">
        <v>6975</v>
      </c>
      <c r="I144" s="21" t="s">
        <v>797</v>
      </c>
      <c r="J144" s="21" t="s">
        <v>797</v>
      </c>
      <c r="K144" s="21" t="s">
        <v>797</v>
      </c>
      <c r="L144" s="21" t="s">
        <v>995</v>
      </c>
      <c r="M144" s="21" t="s">
        <v>7350</v>
      </c>
      <c r="N144" s="21" t="s">
        <v>797</v>
      </c>
      <c r="O144" s="21" t="s">
        <v>797</v>
      </c>
      <c r="P144" s="21" t="s">
        <v>797</v>
      </c>
      <c r="Q144" s="21" t="s">
        <v>797</v>
      </c>
      <c r="R144" s="21" t="s">
        <v>6977</v>
      </c>
      <c r="S144" s="21" t="s">
        <v>6977</v>
      </c>
    </row>
    <row r="145" spans="1:19" x14ac:dyDescent="0.15">
      <c r="A145" s="21" t="s">
        <v>7351</v>
      </c>
      <c r="B145" s="21" t="s">
        <v>797</v>
      </c>
      <c r="C145" s="21" t="s">
        <v>7352</v>
      </c>
      <c r="D145" s="21" t="s">
        <v>7353</v>
      </c>
      <c r="E145" s="21" t="s">
        <v>7007</v>
      </c>
      <c r="F145" s="21" t="s">
        <v>6766</v>
      </c>
      <c r="G145" s="21" t="s">
        <v>6767</v>
      </c>
      <c r="H145" s="21" t="s">
        <v>7008</v>
      </c>
      <c r="I145" s="21" t="s">
        <v>797</v>
      </c>
      <c r="J145" s="21" t="s">
        <v>797</v>
      </c>
      <c r="K145" s="21" t="s">
        <v>797</v>
      </c>
      <c r="L145" s="21" t="s">
        <v>824</v>
      </c>
      <c r="M145" s="21" t="s">
        <v>6908</v>
      </c>
      <c r="N145" s="21" t="s">
        <v>6909</v>
      </c>
      <c r="O145" s="21" t="s">
        <v>797</v>
      </c>
      <c r="P145" s="21" t="s">
        <v>797</v>
      </c>
      <c r="Q145" s="21" t="s">
        <v>797</v>
      </c>
      <c r="R145" s="21" t="s">
        <v>7354</v>
      </c>
      <c r="S145" s="21" t="s">
        <v>7354</v>
      </c>
    </row>
    <row r="146" spans="1:19" x14ac:dyDescent="0.15">
      <c r="A146" s="21" t="s">
        <v>7355</v>
      </c>
      <c r="B146" s="21" t="s">
        <v>797</v>
      </c>
      <c r="C146" s="21" t="s">
        <v>7356</v>
      </c>
      <c r="D146" s="21" t="s">
        <v>37</v>
      </c>
      <c r="E146" s="21" t="s">
        <v>7007</v>
      </c>
      <c r="F146" s="21" t="s">
        <v>6728</v>
      </c>
      <c r="G146" s="21" t="s">
        <v>6801</v>
      </c>
      <c r="H146" s="21" t="s">
        <v>6730</v>
      </c>
      <c r="I146" s="21" t="s">
        <v>7357</v>
      </c>
      <c r="J146" s="21" t="s">
        <v>797</v>
      </c>
      <c r="K146" s="21" t="s">
        <v>7358</v>
      </c>
      <c r="L146" s="21" t="s">
        <v>930</v>
      </c>
      <c r="M146" s="21" t="s">
        <v>6983</v>
      </c>
      <c r="N146" s="21" t="s">
        <v>6984</v>
      </c>
      <c r="O146" s="21" t="s">
        <v>797</v>
      </c>
      <c r="P146" s="21" t="s">
        <v>797</v>
      </c>
      <c r="Q146" s="21" t="s">
        <v>797</v>
      </c>
      <c r="R146" s="21" t="s">
        <v>6973</v>
      </c>
      <c r="S146" s="21" t="s">
        <v>6746</v>
      </c>
    </row>
    <row r="147" spans="1:19" x14ac:dyDescent="0.15">
      <c r="A147" s="21" t="s">
        <v>7359</v>
      </c>
      <c r="B147" s="21" t="s">
        <v>797</v>
      </c>
      <c r="C147" s="21" t="s">
        <v>7360</v>
      </c>
      <c r="D147" s="21" t="s">
        <v>7361</v>
      </c>
      <c r="E147" s="21" t="s">
        <v>7007</v>
      </c>
      <c r="F147" s="21" t="s">
        <v>6766</v>
      </c>
      <c r="G147" s="21" t="s">
        <v>6767</v>
      </c>
      <c r="H147" s="21" t="s">
        <v>7076</v>
      </c>
      <c r="I147" s="21" t="s">
        <v>797</v>
      </c>
      <c r="J147" s="21" t="s">
        <v>797</v>
      </c>
      <c r="K147" s="21" t="s">
        <v>797</v>
      </c>
      <c r="L147" s="21" t="s">
        <v>930</v>
      </c>
      <c r="M147" s="21" t="s">
        <v>6983</v>
      </c>
      <c r="N147" s="21" t="s">
        <v>6984</v>
      </c>
      <c r="O147" s="21" t="s">
        <v>797</v>
      </c>
      <c r="P147" s="21" t="s">
        <v>797</v>
      </c>
      <c r="Q147" s="21" t="s">
        <v>797</v>
      </c>
      <c r="R147" s="21" t="s">
        <v>6973</v>
      </c>
      <c r="S147" s="21" t="s">
        <v>6973</v>
      </c>
    </row>
    <row r="148" spans="1:19" x14ac:dyDescent="0.15">
      <c r="A148" s="21" t="s">
        <v>7362</v>
      </c>
      <c r="B148" s="21" t="s">
        <v>797</v>
      </c>
      <c r="C148" s="21" t="s">
        <v>7363</v>
      </c>
      <c r="D148" s="21" t="s">
        <v>7364</v>
      </c>
      <c r="E148" s="21" t="s">
        <v>7007</v>
      </c>
      <c r="F148" s="21" t="s">
        <v>6766</v>
      </c>
      <c r="G148" s="21" t="s">
        <v>6766</v>
      </c>
      <c r="H148" s="21" t="s">
        <v>7227</v>
      </c>
      <c r="I148" s="21" t="s">
        <v>797</v>
      </c>
      <c r="J148" s="21" t="s">
        <v>797</v>
      </c>
      <c r="K148" s="21" t="s">
        <v>797</v>
      </c>
      <c r="L148" s="21" t="s">
        <v>811</v>
      </c>
      <c r="M148" s="21" t="s">
        <v>7365</v>
      </c>
      <c r="N148" s="21" t="s">
        <v>797</v>
      </c>
      <c r="O148" s="21" t="s">
        <v>797</v>
      </c>
      <c r="P148" s="21" t="s">
        <v>797</v>
      </c>
      <c r="Q148" s="21" t="s">
        <v>797</v>
      </c>
      <c r="R148" s="21" t="s">
        <v>6973</v>
      </c>
      <c r="S148" s="21" t="s">
        <v>6973</v>
      </c>
    </row>
    <row r="149" spans="1:19" x14ac:dyDescent="0.15">
      <c r="A149" s="21" t="s">
        <v>7366</v>
      </c>
      <c r="B149" s="21" t="s">
        <v>797</v>
      </c>
      <c r="C149" s="21" t="s">
        <v>7367</v>
      </c>
      <c r="D149" s="21" t="s">
        <v>7368</v>
      </c>
      <c r="E149" s="21" t="s">
        <v>7007</v>
      </c>
      <c r="F149" s="21" t="s">
        <v>6728</v>
      </c>
      <c r="G149" s="21" t="s">
        <v>6863</v>
      </c>
      <c r="H149" s="21" t="s">
        <v>6874</v>
      </c>
      <c r="I149" s="21" t="s">
        <v>7369</v>
      </c>
      <c r="J149" s="21" t="s">
        <v>797</v>
      </c>
      <c r="K149" s="21" t="s">
        <v>6732</v>
      </c>
      <c r="L149" s="21" t="s">
        <v>1279</v>
      </c>
      <c r="M149" s="21" t="s">
        <v>6914</v>
      </c>
      <c r="N149" s="21" t="s">
        <v>7370</v>
      </c>
      <c r="O149" s="21" t="s">
        <v>797</v>
      </c>
      <c r="P149" s="21" t="s">
        <v>797</v>
      </c>
      <c r="Q149" s="21" t="s">
        <v>797</v>
      </c>
      <c r="R149" s="21" t="s">
        <v>7371</v>
      </c>
      <c r="S149" s="21" t="s">
        <v>6746</v>
      </c>
    </row>
    <row r="150" spans="1:19" x14ac:dyDescent="0.15">
      <c r="A150" s="21" t="s">
        <v>7372</v>
      </c>
      <c r="B150" s="21" t="s">
        <v>797</v>
      </c>
      <c r="C150" s="21" t="s">
        <v>7373</v>
      </c>
      <c r="D150" s="21" t="s">
        <v>7374</v>
      </c>
      <c r="E150" s="21" t="s">
        <v>7007</v>
      </c>
      <c r="F150" s="21" t="s">
        <v>6728</v>
      </c>
      <c r="G150" s="21" t="s">
        <v>6756</v>
      </c>
      <c r="H150" s="21" t="s">
        <v>6730</v>
      </c>
      <c r="I150" s="21" t="s">
        <v>7375</v>
      </c>
      <c r="J150" s="21" t="s">
        <v>7376</v>
      </c>
      <c r="K150" s="21" t="s">
        <v>7377</v>
      </c>
      <c r="L150" s="21" t="s">
        <v>995</v>
      </c>
      <c r="M150" s="21" t="s">
        <v>7299</v>
      </c>
      <c r="N150" s="21" t="s">
        <v>7300</v>
      </c>
      <c r="O150" s="21" t="s">
        <v>797</v>
      </c>
      <c r="P150" s="21" t="s">
        <v>797</v>
      </c>
      <c r="Q150" s="21" t="s">
        <v>797</v>
      </c>
      <c r="R150" s="21" t="s">
        <v>7378</v>
      </c>
      <c r="S150" s="21" t="s">
        <v>7378</v>
      </c>
    </row>
    <row r="151" spans="1:19" x14ac:dyDescent="0.15">
      <c r="A151" s="21" t="s">
        <v>7379</v>
      </c>
      <c r="B151" s="21" t="s">
        <v>797</v>
      </c>
      <c r="C151" s="21" t="s">
        <v>7380</v>
      </c>
      <c r="D151" s="21" t="s">
        <v>37</v>
      </c>
      <c r="E151" s="21" t="s">
        <v>7007</v>
      </c>
      <c r="F151" s="21" t="s">
        <v>6728</v>
      </c>
      <c r="G151" s="21" t="s">
        <v>6863</v>
      </c>
      <c r="H151" s="21" t="s">
        <v>6874</v>
      </c>
      <c r="I151" s="21" t="s">
        <v>7381</v>
      </c>
      <c r="J151" s="21" t="s">
        <v>7382</v>
      </c>
      <c r="K151" s="21" t="s">
        <v>7383</v>
      </c>
      <c r="L151" s="21" t="s">
        <v>1035</v>
      </c>
      <c r="M151" s="21" t="s">
        <v>6948</v>
      </c>
      <c r="N151" s="21" t="s">
        <v>6949</v>
      </c>
      <c r="O151" s="21" t="s">
        <v>797</v>
      </c>
      <c r="P151" s="21" t="s">
        <v>797</v>
      </c>
      <c r="Q151" s="21" t="s">
        <v>797</v>
      </c>
      <c r="R151" s="21" t="s">
        <v>7378</v>
      </c>
      <c r="S151" s="21" t="s">
        <v>6746</v>
      </c>
    </row>
    <row r="152" spans="1:19" x14ac:dyDescent="0.15">
      <c r="A152" s="21" t="s">
        <v>7384</v>
      </c>
      <c r="B152" s="21" t="s">
        <v>797</v>
      </c>
      <c r="C152" s="21" t="s">
        <v>7385</v>
      </c>
      <c r="D152" s="21" t="s">
        <v>7386</v>
      </c>
      <c r="E152" s="21" t="s">
        <v>7007</v>
      </c>
      <c r="F152" s="21" t="s">
        <v>6728</v>
      </c>
      <c r="G152" s="21" t="s">
        <v>797</v>
      </c>
      <c r="H152" s="21" t="s">
        <v>6730</v>
      </c>
      <c r="I152" s="21" t="s">
        <v>7387</v>
      </c>
      <c r="J152" s="21" t="s">
        <v>797</v>
      </c>
      <c r="K152" s="21" t="s">
        <v>7388</v>
      </c>
      <c r="L152" s="21" t="s">
        <v>7161</v>
      </c>
      <c r="M152" s="21" t="s">
        <v>7186</v>
      </c>
      <c r="N152" s="21" t="s">
        <v>7187</v>
      </c>
      <c r="O152" s="21" t="s">
        <v>797</v>
      </c>
      <c r="P152" s="21" t="s">
        <v>797</v>
      </c>
      <c r="Q152" s="21" t="s">
        <v>797</v>
      </c>
      <c r="R152" s="21" t="s">
        <v>7389</v>
      </c>
      <c r="S152" s="21" t="s">
        <v>6746</v>
      </c>
    </row>
    <row r="153" spans="1:19" x14ac:dyDescent="0.15">
      <c r="A153" s="21" t="s">
        <v>6800</v>
      </c>
      <c r="B153" s="21" t="s">
        <v>797</v>
      </c>
      <c r="C153" s="21" t="s">
        <v>4510</v>
      </c>
      <c r="D153" s="21" t="s">
        <v>4511</v>
      </c>
      <c r="E153" s="21" t="s">
        <v>7007</v>
      </c>
      <c r="F153" s="21" t="s">
        <v>6728</v>
      </c>
      <c r="G153" s="21" t="s">
        <v>6756</v>
      </c>
      <c r="H153" s="21" t="s">
        <v>7117</v>
      </c>
      <c r="I153" s="21" t="s">
        <v>7390</v>
      </c>
      <c r="J153" s="21" t="s">
        <v>797</v>
      </c>
      <c r="K153" s="21" t="s">
        <v>6732</v>
      </c>
      <c r="L153" s="21" t="s">
        <v>842</v>
      </c>
      <c r="M153" s="21" t="s">
        <v>6805</v>
      </c>
      <c r="N153" s="21" t="s">
        <v>7391</v>
      </c>
      <c r="O153" s="21" t="s">
        <v>7392</v>
      </c>
      <c r="P153" s="21" t="s">
        <v>7393</v>
      </c>
      <c r="Q153" s="21" t="s">
        <v>797</v>
      </c>
      <c r="R153" s="21" t="s">
        <v>7389</v>
      </c>
      <c r="S153" s="21" t="s">
        <v>6736</v>
      </c>
    </row>
    <row r="154" spans="1:19" x14ac:dyDescent="0.15">
      <c r="A154" s="21" t="s">
        <v>4561</v>
      </c>
      <c r="B154" s="21" t="s">
        <v>797</v>
      </c>
      <c r="C154" s="21" t="s">
        <v>4562</v>
      </c>
      <c r="D154" s="21" t="s">
        <v>4563</v>
      </c>
      <c r="E154" s="21" t="s">
        <v>7007</v>
      </c>
      <c r="F154" s="21" t="s">
        <v>6728</v>
      </c>
      <c r="G154" s="21" t="s">
        <v>6756</v>
      </c>
      <c r="H154" s="21" t="s">
        <v>6838</v>
      </c>
      <c r="I154" s="21" t="s">
        <v>7394</v>
      </c>
      <c r="J154" s="21" t="s">
        <v>797</v>
      </c>
      <c r="K154" s="21" t="s">
        <v>6732</v>
      </c>
      <c r="L154" s="21" t="s">
        <v>1892</v>
      </c>
      <c r="M154" s="21" t="s">
        <v>6816</v>
      </c>
      <c r="N154" s="21" t="s">
        <v>797</v>
      </c>
      <c r="O154" s="21" t="s">
        <v>797</v>
      </c>
      <c r="P154" s="21" t="s">
        <v>797</v>
      </c>
      <c r="Q154" s="21" t="s">
        <v>797</v>
      </c>
      <c r="R154" s="21" t="s">
        <v>7395</v>
      </c>
      <c r="S154" s="21" t="s">
        <v>7396</v>
      </c>
    </row>
    <row r="155" spans="1:19" x14ac:dyDescent="0.15">
      <c r="A155" s="21" t="s">
        <v>7397</v>
      </c>
      <c r="B155" s="21" t="s">
        <v>7398</v>
      </c>
      <c r="C155" s="21" t="s">
        <v>7399</v>
      </c>
      <c r="D155" s="21" t="s">
        <v>7400</v>
      </c>
      <c r="E155" s="21" t="s">
        <v>7007</v>
      </c>
      <c r="F155" s="21" t="s">
        <v>6728</v>
      </c>
      <c r="G155" s="21" t="s">
        <v>6740</v>
      </c>
      <c r="H155" s="21" t="s">
        <v>6730</v>
      </c>
      <c r="I155" s="21" t="s">
        <v>7401</v>
      </c>
      <c r="J155" s="21" t="s">
        <v>797</v>
      </c>
      <c r="K155" s="21" t="s">
        <v>6732</v>
      </c>
      <c r="L155" s="21" t="s">
        <v>824</v>
      </c>
      <c r="M155" s="21" t="s">
        <v>6908</v>
      </c>
      <c r="N155" s="21" t="s">
        <v>6909</v>
      </c>
      <c r="O155" s="21" t="s">
        <v>797</v>
      </c>
      <c r="P155" s="21" t="s">
        <v>797</v>
      </c>
      <c r="Q155" s="21" t="s">
        <v>797</v>
      </c>
      <c r="R155" s="21" t="s">
        <v>7402</v>
      </c>
      <c r="S155" s="21" t="s">
        <v>6746</v>
      </c>
    </row>
    <row r="156" spans="1:19" x14ac:dyDescent="0.15">
      <c r="A156" s="21" t="s">
        <v>7403</v>
      </c>
      <c r="B156" s="21" t="s">
        <v>797</v>
      </c>
      <c r="C156" s="21" t="s">
        <v>7404</v>
      </c>
      <c r="D156" s="21" t="s">
        <v>7405</v>
      </c>
      <c r="E156" s="21" t="s">
        <v>7007</v>
      </c>
      <c r="F156" s="21" t="s">
        <v>6728</v>
      </c>
      <c r="G156" s="21" t="s">
        <v>6740</v>
      </c>
      <c r="H156" s="21" t="s">
        <v>6810</v>
      </c>
      <c r="I156" s="21" t="s">
        <v>7406</v>
      </c>
      <c r="J156" s="21" t="s">
        <v>797</v>
      </c>
      <c r="K156" s="21" t="s">
        <v>6732</v>
      </c>
      <c r="L156" s="21" t="s">
        <v>811</v>
      </c>
      <c r="M156" s="21" t="s">
        <v>6744</v>
      </c>
      <c r="N156" s="21" t="s">
        <v>6745</v>
      </c>
      <c r="O156" s="21" t="s">
        <v>797</v>
      </c>
      <c r="P156" s="21" t="s">
        <v>797</v>
      </c>
      <c r="Q156" s="21" t="s">
        <v>797</v>
      </c>
      <c r="R156" s="21" t="s">
        <v>7402</v>
      </c>
      <c r="S156" s="21" t="s">
        <v>6812</v>
      </c>
    </row>
    <row r="157" spans="1:19" x14ac:dyDescent="0.15">
      <c r="A157" s="21" t="s">
        <v>7407</v>
      </c>
      <c r="B157" s="21" t="s">
        <v>797</v>
      </c>
      <c r="C157" s="21" t="s">
        <v>7408</v>
      </c>
      <c r="D157" s="21" t="s">
        <v>7409</v>
      </c>
      <c r="E157" s="21" t="s">
        <v>7007</v>
      </c>
      <c r="F157" s="21" t="s">
        <v>6728</v>
      </c>
      <c r="G157" s="21" t="s">
        <v>6740</v>
      </c>
      <c r="H157" s="21" t="s">
        <v>6810</v>
      </c>
      <c r="I157" s="21" t="s">
        <v>7406</v>
      </c>
      <c r="J157" s="21" t="s">
        <v>797</v>
      </c>
      <c r="K157" s="21" t="s">
        <v>6732</v>
      </c>
      <c r="L157" s="21" t="s">
        <v>811</v>
      </c>
      <c r="M157" s="21" t="s">
        <v>7410</v>
      </c>
      <c r="N157" s="21" t="s">
        <v>6745</v>
      </c>
      <c r="O157" s="21" t="s">
        <v>797</v>
      </c>
      <c r="P157" s="21" t="s">
        <v>797</v>
      </c>
      <c r="Q157" s="21" t="s">
        <v>797</v>
      </c>
      <c r="R157" s="21" t="s">
        <v>7402</v>
      </c>
      <c r="S157" s="21" t="s">
        <v>6812</v>
      </c>
    </row>
    <row r="158" spans="1:19" x14ac:dyDescent="0.15">
      <c r="A158" s="21" t="s">
        <v>7411</v>
      </c>
      <c r="B158" s="21" t="s">
        <v>797</v>
      </c>
      <c r="C158" s="21" t="s">
        <v>7412</v>
      </c>
      <c r="D158" s="21" t="s">
        <v>7413</v>
      </c>
      <c r="E158" s="21" t="s">
        <v>7007</v>
      </c>
      <c r="F158" s="21" t="s">
        <v>6728</v>
      </c>
      <c r="G158" s="21" t="s">
        <v>6740</v>
      </c>
      <c r="H158" s="21" t="s">
        <v>6810</v>
      </c>
      <c r="I158" s="21" t="s">
        <v>7406</v>
      </c>
      <c r="J158" s="21" t="s">
        <v>797</v>
      </c>
      <c r="K158" s="21" t="s">
        <v>6732</v>
      </c>
      <c r="L158" s="21" t="s">
        <v>811</v>
      </c>
      <c r="M158" s="21" t="s">
        <v>6744</v>
      </c>
      <c r="N158" s="21" t="s">
        <v>797</v>
      </c>
      <c r="O158" s="21" t="s">
        <v>797</v>
      </c>
      <c r="P158" s="21" t="s">
        <v>797</v>
      </c>
      <c r="Q158" s="21" t="s">
        <v>797</v>
      </c>
      <c r="R158" s="21" t="s">
        <v>7402</v>
      </c>
      <c r="S158" s="21" t="s">
        <v>6812</v>
      </c>
    </row>
    <row r="159" spans="1:19" x14ac:dyDescent="0.15">
      <c r="A159" s="21" t="s">
        <v>7414</v>
      </c>
      <c r="B159" s="21" t="s">
        <v>797</v>
      </c>
      <c r="C159" s="21" t="s">
        <v>5412</v>
      </c>
      <c r="D159" s="21" t="s">
        <v>5413</v>
      </c>
      <c r="E159" s="21" t="s">
        <v>7015</v>
      </c>
      <c r="F159" s="21" t="s">
        <v>6728</v>
      </c>
      <c r="G159" s="21" t="s">
        <v>6801</v>
      </c>
      <c r="H159" s="21" t="s">
        <v>7415</v>
      </c>
      <c r="I159" s="21" t="s">
        <v>7416</v>
      </c>
      <c r="J159" s="21" t="s">
        <v>797</v>
      </c>
      <c r="K159" s="21" t="s">
        <v>797</v>
      </c>
      <c r="L159" s="21" t="s">
        <v>811</v>
      </c>
      <c r="M159" s="21" t="s">
        <v>6744</v>
      </c>
      <c r="N159" s="21" t="s">
        <v>6745</v>
      </c>
      <c r="O159" s="21" t="s">
        <v>797</v>
      </c>
      <c r="P159" s="21" t="s">
        <v>797</v>
      </c>
      <c r="Q159" s="21" t="s">
        <v>797</v>
      </c>
      <c r="R159" s="21" t="s">
        <v>7417</v>
      </c>
      <c r="S159" s="21" t="s">
        <v>7417</v>
      </c>
    </row>
    <row r="160" spans="1:19" x14ac:dyDescent="0.15">
      <c r="A160" s="21" t="s">
        <v>7414</v>
      </c>
      <c r="B160" s="21" t="s">
        <v>797</v>
      </c>
      <c r="C160" s="21" t="s">
        <v>5412</v>
      </c>
      <c r="D160" s="21" t="s">
        <v>5413</v>
      </c>
      <c r="E160" s="21" t="s">
        <v>7007</v>
      </c>
      <c r="F160" s="21" t="s">
        <v>6728</v>
      </c>
      <c r="G160" s="21" t="s">
        <v>797</v>
      </c>
      <c r="H160" s="21" t="s">
        <v>7227</v>
      </c>
      <c r="I160" s="21" t="s">
        <v>7418</v>
      </c>
      <c r="J160" s="21" t="s">
        <v>797</v>
      </c>
      <c r="K160" s="21" t="s">
        <v>7419</v>
      </c>
      <c r="L160" s="21" t="s">
        <v>1721</v>
      </c>
      <c r="M160" s="21" t="s">
        <v>7050</v>
      </c>
      <c r="N160" s="21" t="s">
        <v>797</v>
      </c>
      <c r="O160" s="21" t="s">
        <v>797</v>
      </c>
      <c r="P160" s="21" t="s">
        <v>797</v>
      </c>
      <c r="Q160" s="21" t="s">
        <v>797</v>
      </c>
      <c r="R160" s="21" t="s">
        <v>7420</v>
      </c>
      <c r="S160" s="21" t="s">
        <v>6812</v>
      </c>
    </row>
    <row r="161" spans="1:19" x14ac:dyDescent="0.15">
      <c r="A161" s="21" t="s">
        <v>7421</v>
      </c>
      <c r="B161" s="21" t="s">
        <v>7422</v>
      </c>
      <c r="C161" s="21" t="s">
        <v>7423</v>
      </c>
      <c r="D161" s="21" t="s">
        <v>7424</v>
      </c>
      <c r="E161" s="21" t="s">
        <v>7007</v>
      </c>
      <c r="F161" s="21" t="s">
        <v>6766</v>
      </c>
      <c r="G161" s="21" t="s">
        <v>6767</v>
      </c>
      <c r="H161" s="21" t="s">
        <v>6964</v>
      </c>
      <c r="I161" s="21" t="s">
        <v>797</v>
      </c>
      <c r="J161" s="21" t="s">
        <v>797</v>
      </c>
      <c r="K161" s="21" t="s">
        <v>797</v>
      </c>
      <c r="L161" s="21" t="s">
        <v>948</v>
      </c>
      <c r="M161" s="21" t="s">
        <v>6926</v>
      </c>
      <c r="N161" s="21" t="s">
        <v>797</v>
      </c>
      <c r="O161" s="21" t="s">
        <v>797</v>
      </c>
      <c r="P161" s="21" t="s">
        <v>797</v>
      </c>
      <c r="Q161" s="21" t="s">
        <v>797</v>
      </c>
      <c r="R161" s="21" t="s">
        <v>7396</v>
      </c>
      <c r="S161" s="21" t="s">
        <v>7396</v>
      </c>
    </row>
    <row r="162" spans="1:19" x14ac:dyDescent="0.15">
      <c r="A162" s="21" t="s">
        <v>7425</v>
      </c>
      <c r="B162" s="21" t="s">
        <v>797</v>
      </c>
      <c r="C162" s="21" t="s">
        <v>7426</v>
      </c>
      <c r="D162" s="21" t="s">
        <v>7427</v>
      </c>
      <c r="E162" s="21" t="s">
        <v>7007</v>
      </c>
      <c r="F162" s="21" t="s">
        <v>6766</v>
      </c>
      <c r="G162" s="21" t="s">
        <v>6767</v>
      </c>
      <c r="H162" s="21" t="s">
        <v>6810</v>
      </c>
      <c r="I162" s="21" t="s">
        <v>797</v>
      </c>
      <c r="J162" s="21" t="s">
        <v>797</v>
      </c>
      <c r="K162" s="21" t="s">
        <v>797</v>
      </c>
      <c r="L162" s="21" t="s">
        <v>930</v>
      </c>
      <c r="M162" s="21" t="s">
        <v>6983</v>
      </c>
      <c r="N162" s="21" t="s">
        <v>797</v>
      </c>
      <c r="O162" s="21" t="s">
        <v>797</v>
      </c>
      <c r="P162" s="21" t="s">
        <v>797</v>
      </c>
      <c r="Q162" s="21" t="s">
        <v>797</v>
      </c>
      <c r="R162" s="21" t="s">
        <v>6812</v>
      </c>
      <c r="S162" s="21" t="s">
        <v>6812</v>
      </c>
    </row>
    <row r="163" spans="1:19" x14ac:dyDescent="0.15">
      <c r="A163" s="21" t="s">
        <v>7428</v>
      </c>
      <c r="B163" s="21" t="s">
        <v>797</v>
      </c>
      <c r="C163" s="21" t="s">
        <v>7429</v>
      </c>
      <c r="D163" s="21" t="s">
        <v>7430</v>
      </c>
      <c r="E163" s="21" t="s">
        <v>7007</v>
      </c>
      <c r="F163" s="21" t="s">
        <v>6766</v>
      </c>
      <c r="G163" s="21" t="s">
        <v>6767</v>
      </c>
      <c r="H163" s="21" t="s">
        <v>7076</v>
      </c>
      <c r="I163" s="21" t="s">
        <v>797</v>
      </c>
      <c r="J163" s="21" t="s">
        <v>797</v>
      </c>
      <c r="K163" s="21" t="s">
        <v>797</v>
      </c>
      <c r="L163" s="21" t="s">
        <v>824</v>
      </c>
      <c r="M163" s="21" t="s">
        <v>6908</v>
      </c>
      <c r="N163" s="21" t="s">
        <v>6909</v>
      </c>
      <c r="O163" s="21" t="s">
        <v>797</v>
      </c>
      <c r="P163" s="21" t="s">
        <v>797</v>
      </c>
      <c r="Q163" s="21" t="s">
        <v>797</v>
      </c>
      <c r="R163" s="21" t="s">
        <v>6812</v>
      </c>
      <c r="S163" s="21" t="s">
        <v>6812</v>
      </c>
    </row>
    <row r="164" spans="1:19" x14ac:dyDescent="0.15">
      <c r="A164" s="21" t="s">
        <v>7431</v>
      </c>
      <c r="B164" s="21" t="s">
        <v>797</v>
      </c>
      <c r="C164" s="21" t="s">
        <v>7432</v>
      </c>
      <c r="D164" s="21" t="s">
        <v>7433</v>
      </c>
      <c r="E164" s="21" t="s">
        <v>7007</v>
      </c>
      <c r="F164" s="21" t="s">
        <v>6766</v>
      </c>
      <c r="G164" s="21" t="s">
        <v>6767</v>
      </c>
      <c r="H164" s="21" t="s">
        <v>7008</v>
      </c>
      <c r="I164" s="21" t="s">
        <v>797</v>
      </c>
      <c r="J164" s="21" t="s">
        <v>797</v>
      </c>
      <c r="K164" s="21" t="s">
        <v>797</v>
      </c>
      <c r="L164" s="21" t="s">
        <v>824</v>
      </c>
      <c r="M164" s="21" t="s">
        <v>6908</v>
      </c>
      <c r="N164" s="21" t="s">
        <v>6909</v>
      </c>
      <c r="O164" s="21" t="s">
        <v>797</v>
      </c>
      <c r="P164" s="21" t="s">
        <v>797</v>
      </c>
      <c r="Q164" s="21" t="s">
        <v>797</v>
      </c>
      <c r="R164" s="21" t="s">
        <v>6812</v>
      </c>
      <c r="S164" s="21" t="s">
        <v>6812</v>
      </c>
    </row>
    <row r="165" spans="1:19" x14ac:dyDescent="0.15">
      <c r="A165" s="21" t="s">
        <v>7434</v>
      </c>
      <c r="B165" s="21" t="s">
        <v>797</v>
      </c>
      <c r="C165" s="21" t="s">
        <v>7435</v>
      </c>
      <c r="D165" s="21" t="s">
        <v>7436</v>
      </c>
      <c r="E165" s="21" t="s">
        <v>7007</v>
      </c>
      <c r="F165" s="21" t="s">
        <v>6766</v>
      </c>
      <c r="G165" s="21" t="s">
        <v>6767</v>
      </c>
      <c r="H165" s="21" t="s">
        <v>6810</v>
      </c>
      <c r="I165" s="21" t="s">
        <v>797</v>
      </c>
      <c r="J165" s="21" t="s">
        <v>797</v>
      </c>
      <c r="K165" s="21" t="s">
        <v>797</v>
      </c>
      <c r="L165" s="21" t="s">
        <v>1117</v>
      </c>
      <c r="M165" s="21" t="s">
        <v>6845</v>
      </c>
      <c r="N165" s="21" t="s">
        <v>797</v>
      </c>
      <c r="O165" s="21" t="s">
        <v>797</v>
      </c>
      <c r="P165" s="21" t="s">
        <v>797</v>
      </c>
      <c r="Q165" s="21" t="s">
        <v>797</v>
      </c>
      <c r="R165" s="21" t="s">
        <v>6812</v>
      </c>
      <c r="S165" s="21" t="s">
        <v>6812</v>
      </c>
    </row>
    <row r="166" spans="1:19" x14ac:dyDescent="0.15">
      <c r="A166" s="21" t="s">
        <v>7437</v>
      </c>
      <c r="B166" s="21" t="s">
        <v>797</v>
      </c>
      <c r="C166" s="21" t="s">
        <v>7438</v>
      </c>
      <c r="D166" s="21" t="s">
        <v>7439</v>
      </c>
      <c r="E166" s="21" t="s">
        <v>7007</v>
      </c>
      <c r="F166" s="21" t="s">
        <v>6766</v>
      </c>
      <c r="G166" s="21" t="s">
        <v>6767</v>
      </c>
      <c r="H166" s="21" t="s">
        <v>6810</v>
      </c>
      <c r="I166" s="21" t="s">
        <v>797</v>
      </c>
      <c r="J166" s="21" t="s">
        <v>797</v>
      </c>
      <c r="K166" s="21" t="s">
        <v>797</v>
      </c>
      <c r="L166" s="21" t="s">
        <v>1117</v>
      </c>
      <c r="M166" s="21" t="s">
        <v>6845</v>
      </c>
      <c r="N166" s="21" t="s">
        <v>797</v>
      </c>
      <c r="O166" s="21" t="s">
        <v>797</v>
      </c>
      <c r="P166" s="21" t="s">
        <v>797</v>
      </c>
      <c r="Q166" s="21" t="s">
        <v>797</v>
      </c>
      <c r="R166" s="21" t="s">
        <v>6812</v>
      </c>
      <c r="S166" s="21" t="s">
        <v>6812</v>
      </c>
    </row>
    <row r="167" spans="1:19" x14ac:dyDescent="0.15">
      <c r="A167" s="21" t="s">
        <v>7440</v>
      </c>
      <c r="B167" s="21" t="s">
        <v>797</v>
      </c>
      <c r="C167" s="21" t="s">
        <v>7441</v>
      </c>
      <c r="D167" s="21" t="s">
        <v>7442</v>
      </c>
      <c r="E167" s="21" t="s">
        <v>7007</v>
      </c>
      <c r="F167" s="21" t="s">
        <v>6766</v>
      </c>
      <c r="G167" s="21" t="s">
        <v>6767</v>
      </c>
      <c r="H167" s="21" t="s">
        <v>6810</v>
      </c>
      <c r="I167" s="21" t="s">
        <v>797</v>
      </c>
      <c r="J167" s="21" t="s">
        <v>797</v>
      </c>
      <c r="K167" s="21" t="s">
        <v>797</v>
      </c>
      <c r="L167" s="21" t="s">
        <v>930</v>
      </c>
      <c r="M167" s="21" t="s">
        <v>6983</v>
      </c>
      <c r="N167" s="21" t="s">
        <v>797</v>
      </c>
      <c r="O167" s="21" t="s">
        <v>797</v>
      </c>
      <c r="P167" s="21" t="s">
        <v>797</v>
      </c>
      <c r="Q167" s="21" t="s">
        <v>797</v>
      </c>
      <c r="R167" s="21" t="s">
        <v>6812</v>
      </c>
      <c r="S167" s="21" t="s">
        <v>6812</v>
      </c>
    </row>
    <row r="168" spans="1:19" x14ac:dyDescent="0.15">
      <c r="A168" s="21" t="s">
        <v>7443</v>
      </c>
      <c r="B168" s="21" t="s">
        <v>797</v>
      </c>
      <c r="C168" s="21" t="s">
        <v>7444</v>
      </c>
      <c r="D168" s="21" t="s">
        <v>7445</v>
      </c>
      <c r="E168" s="21" t="s">
        <v>7007</v>
      </c>
      <c r="F168" s="21" t="s">
        <v>6766</v>
      </c>
      <c r="G168" s="21" t="s">
        <v>6767</v>
      </c>
      <c r="H168" s="21" t="s">
        <v>6810</v>
      </c>
      <c r="I168" s="21" t="s">
        <v>797</v>
      </c>
      <c r="J168" s="21" t="s">
        <v>797</v>
      </c>
      <c r="K168" s="21" t="s">
        <v>797</v>
      </c>
      <c r="L168" s="21" t="s">
        <v>1191</v>
      </c>
      <c r="M168" s="21" t="s">
        <v>7446</v>
      </c>
      <c r="N168" s="21" t="s">
        <v>797</v>
      </c>
      <c r="O168" s="21" t="s">
        <v>797</v>
      </c>
      <c r="P168" s="21" t="s">
        <v>797</v>
      </c>
      <c r="Q168" s="21" t="s">
        <v>797</v>
      </c>
      <c r="R168" s="21" t="s">
        <v>7447</v>
      </c>
      <c r="S168" s="21" t="s">
        <v>7447</v>
      </c>
    </row>
    <row r="169" spans="1:19" x14ac:dyDescent="0.15">
      <c r="A169" s="21" t="s">
        <v>7448</v>
      </c>
      <c r="B169" s="21" t="s">
        <v>797</v>
      </c>
      <c r="C169" s="21" t="s">
        <v>7449</v>
      </c>
      <c r="D169" s="21" t="s">
        <v>7450</v>
      </c>
      <c r="E169" s="21" t="s">
        <v>7007</v>
      </c>
      <c r="F169" s="21" t="s">
        <v>6728</v>
      </c>
      <c r="G169" s="21" t="s">
        <v>6727</v>
      </c>
      <c r="H169" s="21" t="s">
        <v>6730</v>
      </c>
      <c r="I169" s="21" t="s">
        <v>7451</v>
      </c>
      <c r="J169" s="21" t="s">
        <v>7452</v>
      </c>
      <c r="K169" s="21" t="s">
        <v>7453</v>
      </c>
      <c r="L169" s="21" t="s">
        <v>7454</v>
      </c>
      <c r="M169" s="21" t="s">
        <v>7455</v>
      </c>
      <c r="N169" s="21" t="s">
        <v>797</v>
      </c>
      <c r="O169" s="21" t="s">
        <v>797</v>
      </c>
      <c r="P169" s="21" t="s">
        <v>797</v>
      </c>
      <c r="Q169" s="21" t="s">
        <v>797</v>
      </c>
      <c r="R169" s="21" t="s">
        <v>7456</v>
      </c>
      <c r="S169" s="21" t="s">
        <v>6746</v>
      </c>
    </row>
    <row r="170" spans="1:19" x14ac:dyDescent="0.15">
      <c r="A170" s="21" t="s">
        <v>4913</v>
      </c>
      <c r="B170" s="21" t="s">
        <v>797</v>
      </c>
      <c r="C170" s="21" t="s">
        <v>4914</v>
      </c>
      <c r="D170" s="21" t="s">
        <v>4915</v>
      </c>
      <c r="E170" s="21" t="s">
        <v>7007</v>
      </c>
      <c r="F170" s="21" t="s">
        <v>6728</v>
      </c>
      <c r="G170" s="21" t="s">
        <v>6801</v>
      </c>
      <c r="H170" s="21" t="s">
        <v>6857</v>
      </c>
      <c r="I170" s="21" t="s">
        <v>7457</v>
      </c>
      <c r="J170" s="21" t="s">
        <v>797</v>
      </c>
      <c r="K170" s="21" t="s">
        <v>7458</v>
      </c>
      <c r="L170" s="21" t="s">
        <v>811</v>
      </c>
      <c r="M170" s="21" t="s">
        <v>6744</v>
      </c>
      <c r="N170" s="21" t="s">
        <v>6745</v>
      </c>
      <c r="O170" s="21" t="s">
        <v>797</v>
      </c>
      <c r="P170" s="21" t="s">
        <v>797</v>
      </c>
      <c r="Q170" s="21" t="s">
        <v>797</v>
      </c>
      <c r="R170" s="21" t="s">
        <v>6998</v>
      </c>
      <c r="S170" s="21" t="s">
        <v>6746</v>
      </c>
    </row>
    <row r="171" spans="1:19" x14ac:dyDescent="0.15">
      <c r="A171" s="21" t="s">
        <v>7459</v>
      </c>
      <c r="B171" s="21" t="s">
        <v>797</v>
      </c>
      <c r="C171" s="21" t="s">
        <v>7460</v>
      </c>
      <c r="D171" s="21" t="s">
        <v>7461</v>
      </c>
      <c r="E171" s="21" t="s">
        <v>7007</v>
      </c>
      <c r="F171" s="21" t="s">
        <v>6728</v>
      </c>
      <c r="G171" s="21" t="s">
        <v>6756</v>
      </c>
      <c r="H171" s="21" t="s">
        <v>7462</v>
      </c>
      <c r="I171" s="21" t="s">
        <v>7463</v>
      </c>
      <c r="J171" s="21" t="s">
        <v>797</v>
      </c>
      <c r="K171" s="21" t="s">
        <v>6732</v>
      </c>
      <c r="L171" s="21" t="s">
        <v>811</v>
      </c>
      <c r="M171" s="21" t="s">
        <v>6744</v>
      </c>
      <c r="N171" s="21" t="s">
        <v>6745</v>
      </c>
      <c r="O171" s="21" t="s">
        <v>797</v>
      </c>
      <c r="P171" s="21" t="s">
        <v>797</v>
      </c>
      <c r="Q171" s="21" t="s">
        <v>797</v>
      </c>
      <c r="R171" s="21" t="s">
        <v>6998</v>
      </c>
      <c r="S171" s="21" t="s">
        <v>6746</v>
      </c>
    </row>
    <row r="172" spans="1:19" x14ac:dyDescent="0.15">
      <c r="A172" s="21" t="s">
        <v>7464</v>
      </c>
      <c r="B172" s="21" t="s">
        <v>797</v>
      </c>
      <c r="C172" s="21" t="s">
        <v>7465</v>
      </c>
      <c r="D172" s="21" t="s">
        <v>7466</v>
      </c>
      <c r="E172" s="21" t="s">
        <v>7007</v>
      </c>
      <c r="F172" s="21" t="s">
        <v>6728</v>
      </c>
      <c r="G172" s="21" t="s">
        <v>6880</v>
      </c>
      <c r="H172" s="21" t="s">
        <v>6925</v>
      </c>
      <c r="I172" s="21" t="s">
        <v>7467</v>
      </c>
      <c r="J172" s="21" t="s">
        <v>797</v>
      </c>
      <c r="K172" s="21" t="s">
        <v>7468</v>
      </c>
      <c r="L172" s="21" t="s">
        <v>811</v>
      </c>
      <c r="M172" s="21" t="s">
        <v>6744</v>
      </c>
      <c r="N172" s="21" t="s">
        <v>6745</v>
      </c>
      <c r="O172" s="21" t="s">
        <v>797</v>
      </c>
      <c r="P172" s="21" t="s">
        <v>797</v>
      </c>
      <c r="Q172" s="21" t="s">
        <v>797</v>
      </c>
      <c r="R172" s="21" t="s">
        <v>6998</v>
      </c>
      <c r="S172" s="21" t="s">
        <v>7469</v>
      </c>
    </row>
    <row r="173" spans="1:19" x14ac:dyDescent="0.15">
      <c r="A173" s="21" t="s">
        <v>7470</v>
      </c>
      <c r="B173" s="21" t="s">
        <v>797</v>
      </c>
      <c r="C173" s="21" t="s">
        <v>7471</v>
      </c>
      <c r="D173" s="21" t="s">
        <v>7472</v>
      </c>
      <c r="E173" s="21" t="s">
        <v>7007</v>
      </c>
      <c r="F173" s="21" t="s">
        <v>6766</v>
      </c>
      <c r="G173" s="21" t="s">
        <v>6767</v>
      </c>
      <c r="H173" s="21" t="s">
        <v>6874</v>
      </c>
      <c r="I173" s="21" t="s">
        <v>797</v>
      </c>
      <c r="J173" s="21" t="s">
        <v>797</v>
      </c>
      <c r="K173" s="21" t="s">
        <v>797</v>
      </c>
      <c r="L173" s="21" t="s">
        <v>857</v>
      </c>
      <c r="M173" s="21" t="s">
        <v>6839</v>
      </c>
      <c r="N173" s="21" t="s">
        <v>7473</v>
      </c>
      <c r="O173" s="21" t="s">
        <v>797</v>
      </c>
      <c r="P173" s="21" t="s">
        <v>797</v>
      </c>
      <c r="Q173" s="21" t="s">
        <v>797</v>
      </c>
      <c r="R173" s="21" t="s">
        <v>7078</v>
      </c>
      <c r="S173" s="21" t="s">
        <v>6746</v>
      </c>
    </row>
    <row r="174" spans="1:19" x14ac:dyDescent="0.15">
      <c r="A174" s="21" t="s">
        <v>7474</v>
      </c>
      <c r="B174" s="21" t="s">
        <v>797</v>
      </c>
      <c r="C174" s="21" t="s">
        <v>7475</v>
      </c>
      <c r="D174" s="21" t="s">
        <v>7476</v>
      </c>
      <c r="E174" s="21" t="s">
        <v>7007</v>
      </c>
      <c r="F174" s="21" t="s">
        <v>6766</v>
      </c>
      <c r="G174" s="21" t="s">
        <v>6767</v>
      </c>
      <c r="H174" s="21" t="s">
        <v>7117</v>
      </c>
      <c r="I174" s="21" t="s">
        <v>797</v>
      </c>
      <c r="J174" s="21" t="s">
        <v>797</v>
      </c>
      <c r="K174" s="21" t="s">
        <v>797</v>
      </c>
      <c r="L174" s="21" t="s">
        <v>1117</v>
      </c>
      <c r="M174" s="21" t="s">
        <v>7477</v>
      </c>
      <c r="N174" s="21" t="s">
        <v>797</v>
      </c>
      <c r="O174" s="21" t="s">
        <v>797</v>
      </c>
      <c r="P174" s="21" t="s">
        <v>797</v>
      </c>
      <c r="Q174" s="21" t="s">
        <v>797</v>
      </c>
      <c r="R174" s="21" t="s">
        <v>7078</v>
      </c>
      <c r="S174" s="21" t="s">
        <v>6746</v>
      </c>
    </row>
    <row r="175" spans="1:19" x14ac:dyDescent="0.15">
      <c r="A175" s="21" t="s">
        <v>7478</v>
      </c>
      <c r="B175" s="21" t="s">
        <v>797</v>
      </c>
      <c r="C175" s="21" t="s">
        <v>7479</v>
      </c>
      <c r="D175" s="21" t="s">
        <v>7480</v>
      </c>
      <c r="E175" s="21" t="s">
        <v>7007</v>
      </c>
      <c r="F175" s="21" t="s">
        <v>6766</v>
      </c>
      <c r="G175" s="21" t="s">
        <v>6767</v>
      </c>
      <c r="H175" s="21" t="s">
        <v>7076</v>
      </c>
      <c r="I175" s="21" t="s">
        <v>797</v>
      </c>
      <c r="J175" s="21" t="s">
        <v>797</v>
      </c>
      <c r="K175" s="21" t="s">
        <v>797</v>
      </c>
      <c r="L175" s="21" t="s">
        <v>857</v>
      </c>
      <c r="M175" s="21" t="s">
        <v>6839</v>
      </c>
      <c r="N175" s="21" t="s">
        <v>797</v>
      </c>
      <c r="O175" s="21" t="s">
        <v>797</v>
      </c>
      <c r="P175" s="21" t="s">
        <v>797</v>
      </c>
      <c r="Q175" s="21" t="s">
        <v>797</v>
      </c>
      <c r="R175" s="21" t="s">
        <v>7078</v>
      </c>
      <c r="S175" s="21" t="s">
        <v>7078</v>
      </c>
    </row>
    <row r="176" spans="1:19" x14ac:dyDescent="0.15">
      <c r="A176" s="21" t="s">
        <v>7481</v>
      </c>
      <c r="B176" s="21" t="s">
        <v>797</v>
      </c>
      <c r="C176" s="21" t="s">
        <v>7482</v>
      </c>
      <c r="D176" s="21" t="s">
        <v>7483</v>
      </c>
      <c r="E176" s="21" t="s">
        <v>7007</v>
      </c>
      <c r="F176" s="21" t="s">
        <v>6728</v>
      </c>
      <c r="G176" s="21" t="s">
        <v>6880</v>
      </c>
      <c r="H176" s="21" t="s">
        <v>6874</v>
      </c>
      <c r="I176" s="21" t="s">
        <v>7381</v>
      </c>
      <c r="J176" s="21" t="s">
        <v>7484</v>
      </c>
      <c r="K176" s="21" t="s">
        <v>797</v>
      </c>
      <c r="L176" s="21" t="s">
        <v>1035</v>
      </c>
      <c r="M176" s="21" t="s">
        <v>6948</v>
      </c>
      <c r="N176" s="21" t="s">
        <v>6949</v>
      </c>
      <c r="O176" s="21" t="s">
        <v>797</v>
      </c>
      <c r="P176" s="21" t="s">
        <v>797</v>
      </c>
      <c r="Q176" s="21" t="s">
        <v>797</v>
      </c>
      <c r="R176" s="21" t="s">
        <v>7485</v>
      </c>
      <c r="S176" s="21" t="s">
        <v>6746</v>
      </c>
    </row>
    <row r="177" spans="1:19" x14ac:dyDescent="0.15">
      <c r="A177" s="21" t="s">
        <v>7486</v>
      </c>
      <c r="B177" s="21" t="s">
        <v>797</v>
      </c>
      <c r="C177" s="21" t="s">
        <v>7487</v>
      </c>
      <c r="D177" s="21" t="s">
        <v>7488</v>
      </c>
      <c r="E177" s="21" t="s">
        <v>7007</v>
      </c>
      <c r="F177" s="21" t="s">
        <v>6728</v>
      </c>
      <c r="G177" s="21" t="s">
        <v>6880</v>
      </c>
      <c r="H177" s="21" t="s">
        <v>7489</v>
      </c>
      <c r="I177" s="21" t="s">
        <v>7381</v>
      </c>
      <c r="J177" s="21" t="s">
        <v>7490</v>
      </c>
      <c r="K177" s="21" t="s">
        <v>797</v>
      </c>
      <c r="L177" s="21" t="s">
        <v>1035</v>
      </c>
      <c r="M177" s="21" t="s">
        <v>6948</v>
      </c>
      <c r="N177" s="21" t="s">
        <v>6949</v>
      </c>
      <c r="O177" s="21" t="s">
        <v>797</v>
      </c>
      <c r="P177" s="21" t="s">
        <v>797</v>
      </c>
      <c r="Q177" s="21" t="s">
        <v>797</v>
      </c>
      <c r="R177" s="21" t="s">
        <v>7491</v>
      </c>
      <c r="S177" s="21" t="s">
        <v>6746</v>
      </c>
    </row>
    <row r="178" spans="1:19" x14ac:dyDescent="0.15">
      <c r="A178" s="21" t="s">
        <v>7492</v>
      </c>
      <c r="B178" s="21" t="s">
        <v>7493</v>
      </c>
      <c r="C178" s="21" t="s">
        <v>7494</v>
      </c>
      <c r="D178" s="21" t="s">
        <v>7495</v>
      </c>
      <c r="E178" s="21" t="s">
        <v>7007</v>
      </c>
      <c r="F178" s="21" t="s">
        <v>6728</v>
      </c>
      <c r="G178" s="21" t="s">
        <v>6880</v>
      </c>
      <c r="H178" s="21" t="s">
        <v>6857</v>
      </c>
      <c r="I178" s="21" t="s">
        <v>7496</v>
      </c>
      <c r="J178" s="21" t="s">
        <v>7497</v>
      </c>
      <c r="K178" s="21" t="s">
        <v>797</v>
      </c>
      <c r="L178" s="21" t="s">
        <v>1892</v>
      </c>
      <c r="M178" s="21" t="s">
        <v>6816</v>
      </c>
      <c r="N178" s="21" t="s">
        <v>6859</v>
      </c>
      <c r="O178" s="21" t="s">
        <v>797</v>
      </c>
      <c r="P178" s="21" t="s">
        <v>797</v>
      </c>
      <c r="Q178" s="21" t="s">
        <v>797</v>
      </c>
      <c r="R178" s="21" t="s">
        <v>7498</v>
      </c>
      <c r="S178" s="21" t="s">
        <v>7498</v>
      </c>
    </row>
    <row r="179" spans="1:19" x14ac:dyDescent="0.15">
      <c r="A179" s="21" t="s">
        <v>7499</v>
      </c>
      <c r="B179" s="21" t="s">
        <v>797</v>
      </c>
      <c r="C179" s="21" t="s">
        <v>7500</v>
      </c>
      <c r="D179" s="21" t="s">
        <v>7501</v>
      </c>
      <c r="E179" s="21" t="s">
        <v>7007</v>
      </c>
      <c r="F179" s="21" t="s">
        <v>7502</v>
      </c>
      <c r="G179" s="21" t="s">
        <v>6766</v>
      </c>
      <c r="H179" s="21" t="s">
        <v>6730</v>
      </c>
      <c r="I179" s="21" t="s">
        <v>797</v>
      </c>
      <c r="J179" s="21" t="s">
        <v>797</v>
      </c>
      <c r="K179" s="21" t="s">
        <v>797</v>
      </c>
      <c r="L179" s="21" t="s">
        <v>7161</v>
      </c>
      <c r="M179" s="21" t="s">
        <v>7161</v>
      </c>
      <c r="N179" s="21" t="s">
        <v>7187</v>
      </c>
      <c r="O179" s="21" t="s">
        <v>797</v>
      </c>
      <c r="P179" s="21" t="s">
        <v>797</v>
      </c>
      <c r="Q179" s="21" t="s">
        <v>797</v>
      </c>
      <c r="R179" s="21" t="s">
        <v>6929</v>
      </c>
      <c r="S179" s="21" t="s">
        <v>6746</v>
      </c>
    </row>
    <row r="180" spans="1:19" x14ac:dyDescent="0.15">
      <c r="A180" s="21" t="s">
        <v>7503</v>
      </c>
      <c r="B180" s="21" t="s">
        <v>797</v>
      </c>
      <c r="C180" s="21" t="s">
        <v>7504</v>
      </c>
      <c r="D180" s="21" t="s">
        <v>7505</v>
      </c>
      <c r="E180" s="21" t="s">
        <v>7007</v>
      </c>
      <c r="F180" s="21" t="s">
        <v>6766</v>
      </c>
      <c r="G180" s="21" t="s">
        <v>6767</v>
      </c>
      <c r="H180" s="21" t="s">
        <v>7506</v>
      </c>
      <c r="I180" s="21" t="s">
        <v>797</v>
      </c>
      <c r="J180" s="21" t="s">
        <v>797</v>
      </c>
      <c r="K180" s="21" t="s">
        <v>797</v>
      </c>
      <c r="L180" s="21" t="s">
        <v>948</v>
      </c>
      <c r="M180" s="21" t="s">
        <v>6828</v>
      </c>
      <c r="N180" s="21" t="s">
        <v>797</v>
      </c>
      <c r="O180" s="21" t="s">
        <v>6928</v>
      </c>
      <c r="P180" s="21" t="s">
        <v>797</v>
      </c>
      <c r="Q180" s="21" t="s">
        <v>797</v>
      </c>
      <c r="R180" s="21" t="s">
        <v>6929</v>
      </c>
      <c r="S180" s="21" t="s">
        <v>6929</v>
      </c>
    </row>
    <row r="181" spans="1:19" x14ac:dyDescent="0.15">
      <c r="A181" s="21" t="s">
        <v>7507</v>
      </c>
      <c r="B181" s="21" t="s">
        <v>7508</v>
      </c>
      <c r="C181" s="21" t="s">
        <v>7509</v>
      </c>
      <c r="D181" s="21" t="s">
        <v>7510</v>
      </c>
      <c r="E181" s="21" t="s">
        <v>7007</v>
      </c>
      <c r="F181" s="21" t="s">
        <v>7502</v>
      </c>
      <c r="G181" s="21" t="s">
        <v>6766</v>
      </c>
      <c r="H181" s="21" t="s">
        <v>6730</v>
      </c>
      <c r="I181" s="21" t="s">
        <v>797</v>
      </c>
      <c r="J181" s="21" t="s">
        <v>797</v>
      </c>
      <c r="K181" s="21" t="s">
        <v>797</v>
      </c>
      <c r="L181" s="21" t="s">
        <v>7161</v>
      </c>
      <c r="M181" s="21" t="s">
        <v>7161</v>
      </c>
      <c r="N181" s="21" t="s">
        <v>7187</v>
      </c>
      <c r="O181" s="21" t="s">
        <v>797</v>
      </c>
      <c r="P181" s="21" t="s">
        <v>797</v>
      </c>
      <c r="Q181" s="21" t="s">
        <v>797</v>
      </c>
      <c r="R181" s="21" t="s">
        <v>6929</v>
      </c>
      <c r="S181" s="21" t="s">
        <v>6746</v>
      </c>
    </row>
    <row r="182" spans="1:19" x14ac:dyDescent="0.15">
      <c r="A182" s="21" t="s">
        <v>7511</v>
      </c>
      <c r="B182" s="21" t="s">
        <v>797</v>
      </c>
      <c r="C182" s="21" t="s">
        <v>7512</v>
      </c>
      <c r="D182" s="21" t="s">
        <v>7513</v>
      </c>
      <c r="E182" s="21" t="s">
        <v>7007</v>
      </c>
      <c r="F182" s="21" t="s">
        <v>6766</v>
      </c>
      <c r="G182" s="21" t="s">
        <v>6767</v>
      </c>
      <c r="H182" s="21" t="s">
        <v>7506</v>
      </c>
      <c r="I182" s="21" t="s">
        <v>797</v>
      </c>
      <c r="J182" s="21" t="s">
        <v>797</v>
      </c>
      <c r="K182" s="21" t="s">
        <v>797</v>
      </c>
      <c r="L182" s="21" t="s">
        <v>948</v>
      </c>
      <c r="M182" s="21" t="s">
        <v>6828</v>
      </c>
      <c r="N182" s="21" t="s">
        <v>797</v>
      </c>
      <c r="O182" s="21" t="s">
        <v>6928</v>
      </c>
      <c r="P182" s="21" t="s">
        <v>797</v>
      </c>
      <c r="Q182" s="21" t="s">
        <v>797</v>
      </c>
      <c r="R182" s="21" t="s">
        <v>6929</v>
      </c>
      <c r="S182" s="21" t="s">
        <v>6929</v>
      </c>
    </row>
    <row r="183" spans="1:19" x14ac:dyDescent="0.15">
      <c r="A183" s="21" t="s">
        <v>7514</v>
      </c>
      <c r="B183" s="21" t="s">
        <v>797</v>
      </c>
      <c r="C183" s="21" t="s">
        <v>7515</v>
      </c>
      <c r="D183" s="21" t="s">
        <v>7516</v>
      </c>
      <c r="E183" s="21" t="s">
        <v>7007</v>
      </c>
      <c r="F183" s="21" t="s">
        <v>7502</v>
      </c>
      <c r="G183" s="21" t="s">
        <v>6766</v>
      </c>
      <c r="H183" s="21" t="s">
        <v>6730</v>
      </c>
      <c r="I183" s="21" t="s">
        <v>797</v>
      </c>
      <c r="J183" s="21" t="s">
        <v>797</v>
      </c>
      <c r="K183" s="21" t="s">
        <v>797</v>
      </c>
      <c r="L183" s="21" t="s">
        <v>7161</v>
      </c>
      <c r="M183" s="21" t="s">
        <v>7161</v>
      </c>
      <c r="N183" s="21" t="s">
        <v>7187</v>
      </c>
      <c r="O183" s="21" t="s">
        <v>797</v>
      </c>
      <c r="P183" s="21" t="s">
        <v>797</v>
      </c>
      <c r="Q183" s="21" t="s">
        <v>797</v>
      </c>
      <c r="R183" s="21" t="s">
        <v>6929</v>
      </c>
      <c r="S183" s="21" t="s">
        <v>6746</v>
      </c>
    </row>
    <row r="184" spans="1:19" x14ac:dyDescent="0.15">
      <c r="A184" s="21" t="s">
        <v>7517</v>
      </c>
      <c r="B184" s="21" t="s">
        <v>797</v>
      </c>
      <c r="C184" s="21" t="s">
        <v>7518</v>
      </c>
      <c r="D184" s="21" t="s">
        <v>37</v>
      </c>
      <c r="E184" s="21" t="s">
        <v>7007</v>
      </c>
      <c r="F184" s="21" t="s">
        <v>7502</v>
      </c>
      <c r="G184" s="21" t="s">
        <v>6766</v>
      </c>
      <c r="H184" s="21" t="s">
        <v>6730</v>
      </c>
      <c r="I184" s="21" t="s">
        <v>797</v>
      </c>
      <c r="J184" s="21" t="s">
        <v>797</v>
      </c>
      <c r="K184" s="21" t="s">
        <v>797</v>
      </c>
      <c r="L184" s="21" t="s">
        <v>7161</v>
      </c>
      <c r="M184" s="21" t="s">
        <v>7161</v>
      </c>
      <c r="N184" s="21" t="s">
        <v>7187</v>
      </c>
      <c r="O184" s="21" t="s">
        <v>797</v>
      </c>
      <c r="P184" s="21" t="s">
        <v>797</v>
      </c>
      <c r="Q184" s="21" t="s">
        <v>797</v>
      </c>
      <c r="R184" s="21" t="s">
        <v>6929</v>
      </c>
      <c r="S184" s="21" t="s">
        <v>6746</v>
      </c>
    </row>
    <row r="185" spans="1:19" x14ac:dyDescent="0.15">
      <c r="A185" s="21" t="s">
        <v>7519</v>
      </c>
      <c r="B185" s="21" t="s">
        <v>797</v>
      </c>
      <c r="C185" s="21" t="s">
        <v>7520</v>
      </c>
      <c r="D185" s="21" t="s">
        <v>7521</v>
      </c>
      <c r="E185" s="21" t="s">
        <v>7007</v>
      </c>
      <c r="F185" s="21" t="s">
        <v>6766</v>
      </c>
      <c r="G185" s="21" t="s">
        <v>6767</v>
      </c>
      <c r="H185" s="21" t="s">
        <v>7506</v>
      </c>
      <c r="I185" s="21" t="s">
        <v>797</v>
      </c>
      <c r="J185" s="21" t="s">
        <v>797</v>
      </c>
      <c r="K185" s="21" t="s">
        <v>797</v>
      </c>
      <c r="L185" s="21" t="s">
        <v>948</v>
      </c>
      <c r="M185" s="21" t="s">
        <v>6828</v>
      </c>
      <c r="N185" s="21" t="s">
        <v>797</v>
      </c>
      <c r="O185" s="21" t="s">
        <v>6928</v>
      </c>
      <c r="P185" s="21" t="s">
        <v>797</v>
      </c>
      <c r="Q185" s="21" t="s">
        <v>797</v>
      </c>
      <c r="R185" s="21" t="s">
        <v>6929</v>
      </c>
      <c r="S185" s="21" t="s">
        <v>6929</v>
      </c>
    </row>
    <row r="186" spans="1:19" x14ac:dyDescent="0.15">
      <c r="A186" s="21" t="s">
        <v>7522</v>
      </c>
      <c r="B186" s="21" t="s">
        <v>797</v>
      </c>
      <c r="C186" s="21" t="s">
        <v>7523</v>
      </c>
      <c r="D186" s="21" t="s">
        <v>7524</v>
      </c>
      <c r="E186" s="21" t="s">
        <v>7007</v>
      </c>
      <c r="F186" s="21" t="s">
        <v>7502</v>
      </c>
      <c r="G186" s="21" t="s">
        <v>6766</v>
      </c>
      <c r="H186" s="21" t="s">
        <v>6730</v>
      </c>
      <c r="I186" s="21" t="s">
        <v>797</v>
      </c>
      <c r="J186" s="21" t="s">
        <v>797</v>
      </c>
      <c r="K186" s="21" t="s">
        <v>797</v>
      </c>
      <c r="L186" s="21" t="s">
        <v>7161</v>
      </c>
      <c r="M186" s="21" t="s">
        <v>7161</v>
      </c>
      <c r="N186" s="21" t="s">
        <v>7187</v>
      </c>
      <c r="O186" s="21" t="s">
        <v>797</v>
      </c>
      <c r="P186" s="21" t="s">
        <v>797</v>
      </c>
      <c r="Q186" s="21" t="s">
        <v>797</v>
      </c>
      <c r="R186" s="21" t="s">
        <v>6929</v>
      </c>
      <c r="S186" s="21" t="s">
        <v>6746</v>
      </c>
    </row>
    <row r="187" spans="1:19" x14ac:dyDescent="0.15">
      <c r="A187" s="21" t="s">
        <v>7525</v>
      </c>
      <c r="B187" s="21" t="s">
        <v>797</v>
      </c>
      <c r="C187" s="21" t="s">
        <v>7526</v>
      </c>
      <c r="D187" s="21" t="s">
        <v>37</v>
      </c>
      <c r="E187" s="21" t="s">
        <v>7007</v>
      </c>
      <c r="F187" s="21" t="s">
        <v>6766</v>
      </c>
      <c r="G187" s="21" t="s">
        <v>6767</v>
      </c>
      <c r="H187" s="21" t="s">
        <v>6857</v>
      </c>
      <c r="I187" s="21" t="s">
        <v>797</v>
      </c>
      <c r="J187" s="21" t="s">
        <v>797</v>
      </c>
      <c r="K187" s="21" t="s">
        <v>797</v>
      </c>
      <c r="L187" s="21" t="s">
        <v>1191</v>
      </c>
      <c r="M187" s="21" t="s">
        <v>6733</v>
      </c>
      <c r="N187" s="21" t="s">
        <v>6734</v>
      </c>
      <c r="O187" s="21" t="s">
        <v>797</v>
      </c>
      <c r="P187" s="21" t="s">
        <v>797</v>
      </c>
      <c r="Q187" s="21" t="s">
        <v>797</v>
      </c>
      <c r="R187" s="21" t="s">
        <v>6929</v>
      </c>
      <c r="S187" s="21" t="s">
        <v>6746</v>
      </c>
    </row>
    <row r="188" spans="1:19" x14ac:dyDescent="0.15">
      <c r="A188" s="21" t="s">
        <v>7527</v>
      </c>
      <c r="B188" s="21" t="s">
        <v>797</v>
      </c>
      <c r="C188" s="21" t="s">
        <v>5303</v>
      </c>
      <c r="D188" s="21" t="s">
        <v>5304</v>
      </c>
      <c r="E188" s="21" t="s">
        <v>7007</v>
      </c>
      <c r="F188" s="21" t="s">
        <v>6728</v>
      </c>
      <c r="G188" s="21" t="s">
        <v>6756</v>
      </c>
      <c r="H188" s="21" t="s">
        <v>7528</v>
      </c>
      <c r="I188" s="21" t="s">
        <v>7529</v>
      </c>
      <c r="J188" s="21" t="s">
        <v>797</v>
      </c>
      <c r="K188" s="21" t="s">
        <v>797</v>
      </c>
      <c r="L188" s="21" t="s">
        <v>811</v>
      </c>
      <c r="M188" s="21" t="s">
        <v>6744</v>
      </c>
      <c r="N188" s="21" t="s">
        <v>6745</v>
      </c>
      <c r="O188" s="21" t="s">
        <v>797</v>
      </c>
      <c r="P188" s="21" t="s">
        <v>797</v>
      </c>
      <c r="Q188" s="21" t="s">
        <v>797</v>
      </c>
      <c r="R188" s="21" t="s">
        <v>6929</v>
      </c>
      <c r="S188" s="21" t="s">
        <v>6746</v>
      </c>
    </row>
    <row r="189" spans="1:19" x14ac:dyDescent="0.15">
      <c r="A189" s="21" t="s">
        <v>7530</v>
      </c>
      <c r="B189" s="21" t="s">
        <v>797</v>
      </c>
      <c r="C189" s="21" t="s">
        <v>5310</v>
      </c>
      <c r="D189" s="21" t="s">
        <v>5311</v>
      </c>
      <c r="E189" s="21" t="s">
        <v>7007</v>
      </c>
      <c r="F189" s="21" t="s">
        <v>6728</v>
      </c>
      <c r="G189" s="21" t="s">
        <v>6756</v>
      </c>
      <c r="H189" s="21" t="s">
        <v>7528</v>
      </c>
      <c r="I189" s="21" t="s">
        <v>7531</v>
      </c>
      <c r="J189" s="21" t="s">
        <v>797</v>
      </c>
      <c r="K189" s="21" t="s">
        <v>797</v>
      </c>
      <c r="L189" s="21" t="s">
        <v>811</v>
      </c>
      <c r="M189" s="21" t="s">
        <v>6744</v>
      </c>
      <c r="N189" s="21" t="s">
        <v>6745</v>
      </c>
      <c r="O189" s="21" t="s">
        <v>797</v>
      </c>
      <c r="P189" s="21" t="s">
        <v>797</v>
      </c>
      <c r="Q189" s="21" t="s">
        <v>797</v>
      </c>
      <c r="R189" s="21" t="s">
        <v>6929</v>
      </c>
      <c r="S189" s="21" t="s">
        <v>6746</v>
      </c>
    </row>
    <row r="190" spans="1:19" x14ac:dyDescent="0.15">
      <c r="A190" s="21" t="s">
        <v>7532</v>
      </c>
      <c r="B190" s="21" t="s">
        <v>797</v>
      </c>
      <c r="C190" s="21" t="s">
        <v>7533</v>
      </c>
      <c r="D190" s="21" t="s">
        <v>7534</v>
      </c>
      <c r="E190" s="21" t="s">
        <v>7007</v>
      </c>
      <c r="F190" s="21" t="s">
        <v>6766</v>
      </c>
      <c r="G190" s="21" t="s">
        <v>6767</v>
      </c>
      <c r="H190" s="21" t="s">
        <v>7535</v>
      </c>
      <c r="I190" s="21" t="s">
        <v>797</v>
      </c>
      <c r="J190" s="21" t="s">
        <v>797</v>
      </c>
      <c r="K190" s="21" t="s">
        <v>797</v>
      </c>
      <c r="L190" s="21" t="s">
        <v>842</v>
      </c>
      <c r="M190" s="21" t="s">
        <v>6805</v>
      </c>
      <c r="N190" s="21" t="s">
        <v>7391</v>
      </c>
      <c r="O190" s="21" t="s">
        <v>7392</v>
      </c>
      <c r="P190" s="21" t="s">
        <v>7393</v>
      </c>
      <c r="Q190" s="21" t="s">
        <v>797</v>
      </c>
      <c r="R190" s="21" t="s">
        <v>6929</v>
      </c>
      <c r="S190" s="21" t="s">
        <v>6746</v>
      </c>
    </row>
    <row r="191" spans="1:19" x14ac:dyDescent="0.15">
      <c r="A191" s="21" t="s">
        <v>7536</v>
      </c>
      <c r="B191" s="21" t="s">
        <v>797</v>
      </c>
      <c r="C191" s="21" t="s">
        <v>7537</v>
      </c>
      <c r="D191" s="21" t="s">
        <v>7538</v>
      </c>
      <c r="E191" s="21" t="s">
        <v>7007</v>
      </c>
      <c r="F191" s="21" t="s">
        <v>6728</v>
      </c>
      <c r="G191" s="21" t="s">
        <v>6863</v>
      </c>
      <c r="H191" s="21" t="s">
        <v>6874</v>
      </c>
      <c r="I191" s="21" t="s">
        <v>7539</v>
      </c>
      <c r="J191" s="21" t="s">
        <v>797</v>
      </c>
      <c r="K191" s="21" t="s">
        <v>7540</v>
      </c>
      <c r="L191" s="21" t="s">
        <v>7105</v>
      </c>
      <c r="M191" s="21" t="s">
        <v>7106</v>
      </c>
      <c r="N191" s="21" t="s">
        <v>7107</v>
      </c>
      <c r="O191" s="21" t="s">
        <v>797</v>
      </c>
      <c r="P191" s="21" t="s">
        <v>7108</v>
      </c>
      <c r="Q191" s="21" t="s">
        <v>797</v>
      </c>
      <c r="R191" s="21" t="s">
        <v>7541</v>
      </c>
      <c r="S191" s="21" t="s">
        <v>6746</v>
      </c>
    </row>
    <row r="192" spans="1:19" x14ac:dyDescent="0.15">
      <c r="A192" s="21" t="s">
        <v>7542</v>
      </c>
      <c r="B192" s="21" t="s">
        <v>797</v>
      </c>
      <c r="C192" s="21" t="s">
        <v>7543</v>
      </c>
      <c r="D192" s="21" t="s">
        <v>7544</v>
      </c>
      <c r="E192" s="21" t="s">
        <v>7007</v>
      </c>
      <c r="F192" s="21" t="s">
        <v>6728</v>
      </c>
      <c r="G192" s="21" t="s">
        <v>6880</v>
      </c>
      <c r="H192" s="21" t="s">
        <v>6874</v>
      </c>
      <c r="I192" s="21" t="s">
        <v>7545</v>
      </c>
      <c r="J192" s="21" t="s">
        <v>797</v>
      </c>
      <c r="K192" s="21" t="s">
        <v>6732</v>
      </c>
      <c r="L192" s="21" t="s">
        <v>930</v>
      </c>
      <c r="M192" s="21" t="s">
        <v>6983</v>
      </c>
      <c r="N192" s="21" t="s">
        <v>6984</v>
      </c>
      <c r="O192" s="21" t="s">
        <v>797</v>
      </c>
      <c r="P192" s="21" t="s">
        <v>797</v>
      </c>
      <c r="Q192" s="21" t="s">
        <v>797</v>
      </c>
      <c r="R192" s="21" t="s">
        <v>7546</v>
      </c>
      <c r="S192" s="21" t="s">
        <v>6746</v>
      </c>
    </row>
    <row r="193" spans="1:19" x14ac:dyDescent="0.15">
      <c r="A193" s="21" t="s">
        <v>5323</v>
      </c>
      <c r="B193" s="21" t="s">
        <v>5324</v>
      </c>
      <c r="C193" s="21" t="s">
        <v>37</v>
      </c>
      <c r="D193" s="21" t="s">
        <v>37</v>
      </c>
      <c r="E193" s="21" t="s">
        <v>7007</v>
      </c>
      <c r="F193" s="21" t="s">
        <v>6728</v>
      </c>
      <c r="G193" s="21" t="s">
        <v>6756</v>
      </c>
      <c r="H193" s="21" t="s">
        <v>6730</v>
      </c>
      <c r="I193" s="21" t="s">
        <v>7547</v>
      </c>
      <c r="J193" s="21" t="s">
        <v>797</v>
      </c>
      <c r="K193" s="21" t="s">
        <v>797</v>
      </c>
      <c r="L193" s="21" t="s">
        <v>1191</v>
      </c>
      <c r="M193" s="21" t="s">
        <v>6733</v>
      </c>
      <c r="N193" s="21" t="s">
        <v>6734</v>
      </c>
      <c r="O193" s="21" t="s">
        <v>797</v>
      </c>
      <c r="P193" s="21" t="s">
        <v>797</v>
      </c>
      <c r="Q193" s="21" t="s">
        <v>797</v>
      </c>
      <c r="R193" s="21" t="s">
        <v>7546</v>
      </c>
      <c r="S193" s="21" t="s">
        <v>6746</v>
      </c>
    </row>
    <row r="194" spans="1:19" x14ac:dyDescent="0.15">
      <c r="A194" s="21" t="s">
        <v>5333</v>
      </c>
      <c r="B194" s="21" t="s">
        <v>797</v>
      </c>
      <c r="C194" s="21" t="s">
        <v>37</v>
      </c>
      <c r="D194" s="21" t="s">
        <v>5334</v>
      </c>
      <c r="E194" s="21" t="s">
        <v>7007</v>
      </c>
      <c r="F194" s="21" t="s">
        <v>6728</v>
      </c>
      <c r="G194" s="21" t="s">
        <v>6756</v>
      </c>
      <c r="H194" s="21" t="s">
        <v>6730</v>
      </c>
      <c r="I194" s="21" t="s">
        <v>7547</v>
      </c>
      <c r="J194" s="21" t="s">
        <v>797</v>
      </c>
      <c r="K194" s="21" t="s">
        <v>797</v>
      </c>
      <c r="L194" s="21" t="s">
        <v>1191</v>
      </c>
      <c r="M194" s="21" t="s">
        <v>6733</v>
      </c>
      <c r="N194" s="21" t="s">
        <v>6734</v>
      </c>
      <c r="O194" s="21" t="s">
        <v>797</v>
      </c>
      <c r="P194" s="21" t="s">
        <v>797</v>
      </c>
      <c r="Q194" s="21" t="s">
        <v>797</v>
      </c>
      <c r="R194" s="21" t="s">
        <v>7546</v>
      </c>
      <c r="S194" s="21" t="s">
        <v>6746</v>
      </c>
    </row>
    <row r="195" spans="1:19" x14ac:dyDescent="0.15">
      <c r="A195" s="21" t="s">
        <v>5331</v>
      </c>
      <c r="B195" s="21" t="s">
        <v>797</v>
      </c>
      <c r="C195" s="21" t="s">
        <v>7548</v>
      </c>
      <c r="D195" s="21" t="s">
        <v>5332</v>
      </c>
      <c r="E195" s="21" t="s">
        <v>7007</v>
      </c>
      <c r="F195" s="21" t="s">
        <v>6728</v>
      </c>
      <c r="G195" s="21" t="s">
        <v>6756</v>
      </c>
      <c r="H195" s="21" t="s">
        <v>6730</v>
      </c>
      <c r="I195" s="21" t="s">
        <v>7547</v>
      </c>
      <c r="J195" s="21" t="s">
        <v>797</v>
      </c>
      <c r="K195" s="21" t="s">
        <v>797</v>
      </c>
      <c r="L195" s="21" t="s">
        <v>1191</v>
      </c>
      <c r="M195" s="21" t="s">
        <v>6733</v>
      </c>
      <c r="N195" s="21" t="s">
        <v>6734</v>
      </c>
      <c r="O195" s="21" t="s">
        <v>797</v>
      </c>
      <c r="P195" s="21" t="s">
        <v>797</v>
      </c>
      <c r="Q195" s="21" t="s">
        <v>797</v>
      </c>
      <c r="R195" s="21" t="s">
        <v>7546</v>
      </c>
      <c r="S195" s="21" t="s">
        <v>6746</v>
      </c>
    </row>
    <row r="196" spans="1:19" x14ac:dyDescent="0.15">
      <c r="A196" s="21" t="s">
        <v>5337</v>
      </c>
      <c r="B196" s="21" t="s">
        <v>797</v>
      </c>
      <c r="C196" s="21" t="s">
        <v>37</v>
      </c>
      <c r="D196" s="21" t="s">
        <v>5338</v>
      </c>
      <c r="E196" s="21" t="s">
        <v>7007</v>
      </c>
      <c r="F196" s="21" t="s">
        <v>6728</v>
      </c>
      <c r="G196" s="21" t="s">
        <v>6756</v>
      </c>
      <c r="H196" s="21" t="s">
        <v>6730</v>
      </c>
      <c r="I196" s="21" t="s">
        <v>7547</v>
      </c>
      <c r="J196" s="21" t="s">
        <v>797</v>
      </c>
      <c r="K196" s="21" t="s">
        <v>797</v>
      </c>
      <c r="L196" s="21" t="s">
        <v>1191</v>
      </c>
      <c r="M196" s="21" t="s">
        <v>6733</v>
      </c>
      <c r="N196" s="21" t="s">
        <v>6734</v>
      </c>
      <c r="O196" s="21" t="s">
        <v>797</v>
      </c>
      <c r="P196" s="21" t="s">
        <v>797</v>
      </c>
      <c r="Q196" s="21" t="s">
        <v>797</v>
      </c>
      <c r="R196" s="21" t="s">
        <v>7546</v>
      </c>
      <c r="S196" s="21" t="s">
        <v>6746</v>
      </c>
    </row>
    <row r="197" spans="1:19" x14ac:dyDescent="0.15">
      <c r="A197" s="21" t="s">
        <v>5339</v>
      </c>
      <c r="B197" s="21" t="s">
        <v>797</v>
      </c>
      <c r="C197" s="21" t="s">
        <v>37</v>
      </c>
      <c r="D197" s="21" t="s">
        <v>5340</v>
      </c>
      <c r="E197" s="21" t="s">
        <v>7007</v>
      </c>
      <c r="F197" s="21" t="s">
        <v>6728</v>
      </c>
      <c r="G197" s="21" t="s">
        <v>6756</v>
      </c>
      <c r="H197" s="21" t="s">
        <v>6730</v>
      </c>
      <c r="I197" s="21" t="s">
        <v>7547</v>
      </c>
      <c r="J197" s="21" t="s">
        <v>797</v>
      </c>
      <c r="K197" s="21" t="s">
        <v>797</v>
      </c>
      <c r="L197" s="21" t="s">
        <v>1191</v>
      </c>
      <c r="M197" s="21" t="s">
        <v>6733</v>
      </c>
      <c r="N197" s="21" t="s">
        <v>6734</v>
      </c>
      <c r="O197" s="21" t="s">
        <v>797</v>
      </c>
      <c r="P197" s="21" t="s">
        <v>797</v>
      </c>
      <c r="Q197" s="21" t="s">
        <v>797</v>
      </c>
      <c r="R197" s="21" t="s">
        <v>7546</v>
      </c>
      <c r="S197" s="21" t="s">
        <v>6746</v>
      </c>
    </row>
    <row r="198" spans="1:19" x14ac:dyDescent="0.15">
      <c r="A198" s="21" t="s">
        <v>5341</v>
      </c>
      <c r="B198" s="21" t="s">
        <v>797</v>
      </c>
      <c r="C198" s="21" t="s">
        <v>37</v>
      </c>
      <c r="D198" s="21" t="s">
        <v>5342</v>
      </c>
      <c r="E198" s="21" t="s">
        <v>7007</v>
      </c>
      <c r="F198" s="21" t="s">
        <v>6728</v>
      </c>
      <c r="G198" s="21" t="s">
        <v>6756</v>
      </c>
      <c r="H198" s="21" t="s">
        <v>6730</v>
      </c>
      <c r="I198" s="21" t="s">
        <v>7547</v>
      </c>
      <c r="J198" s="21" t="s">
        <v>797</v>
      </c>
      <c r="K198" s="21" t="s">
        <v>797</v>
      </c>
      <c r="L198" s="21" t="s">
        <v>1191</v>
      </c>
      <c r="M198" s="21" t="s">
        <v>6733</v>
      </c>
      <c r="N198" s="21" t="s">
        <v>6734</v>
      </c>
      <c r="O198" s="21" t="s">
        <v>797</v>
      </c>
      <c r="P198" s="21" t="s">
        <v>797</v>
      </c>
      <c r="Q198" s="21" t="s">
        <v>797</v>
      </c>
      <c r="R198" s="21" t="s">
        <v>7546</v>
      </c>
      <c r="S198" s="21" t="s">
        <v>6746</v>
      </c>
    </row>
    <row r="199" spans="1:19" x14ac:dyDescent="0.15">
      <c r="A199" s="21" t="s">
        <v>5343</v>
      </c>
      <c r="B199" s="21" t="s">
        <v>797</v>
      </c>
      <c r="C199" s="21" t="s">
        <v>37</v>
      </c>
      <c r="D199" s="21" t="s">
        <v>5344</v>
      </c>
      <c r="E199" s="21" t="s">
        <v>7007</v>
      </c>
      <c r="F199" s="21" t="s">
        <v>6728</v>
      </c>
      <c r="G199" s="21" t="s">
        <v>6756</v>
      </c>
      <c r="H199" s="21" t="s">
        <v>6730</v>
      </c>
      <c r="I199" s="21" t="s">
        <v>7547</v>
      </c>
      <c r="J199" s="21" t="s">
        <v>797</v>
      </c>
      <c r="K199" s="21" t="s">
        <v>797</v>
      </c>
      <c r="L199" s="21" t="s">
        <v>1191</v>
      </c>
      <c r="M199" s="21" t="s">
        <v>6733</v>
      </c>
      <c r="N199" s="21" t="s">
        <v>6734</v>
      </c>
      <c r="O199" s="21" t="s">
        <v>797</v>
      </c>
      <c r="P199" s="21" t="s">
        <v>797</v>
      </c>
      <c r="Q199" s="21" t="s">
        <v>797</v>
      </c>
      <c r="R199" s="21" t="s">
        <v>7546</v>
      </c>
      <c r="S199" s="21" t="s">
        <v>6746</v>
      </c>
    </row>
    <row r="200" spans="1:19" x14ac:dyDescent="0.15">
      <c r="A200" s="21" t="s">
        <v>5345</v>
      </c>
      <c r="B200" s="21" t="s">
        <v>797</v>
      </c>
      <c r="C200" s="21" t="s">
        <v>37</v>
      </c>
      <c r="D200" s="21" t="s">
        <v>5346</v>
      </c>
      <c r="E200" s="21" t="s">
        <v>7007</v>
      </c>
      <c r="F200" s="21" t="s">
        <v>6728</v>
      </c>
      <c r="G200" s="21" t="s">
        <v>6756</v>
      </c>
      <c r="H200" s="21" t="s">
        <v>6730</v>
      </c>
      <c r="I200" s="21" t="s">
        <v>7547</v>
      </c>
      <c r="J200" s="21" t="s">
        <v>797</v>
      </c>
      <c r="K200" s="21" t="s">
        <v>797</v>
      </c>
      <c r="L200" s="21" t="s">
        <v>1191</v>
      </c>
      <c r="M200" s="21" t="s">
        <v>6733</v>
      </c>
      <c r="N200" s="21" t="s">
        <v>6734</v>
      </c>
      <c r="O200" s="21" t="s">
        <v>797</v>
      </c>
      <c r="P200" s="21" t="s">
        <v>797</v>
      </c>
      <c r="Q200" s="21" t="s">
        <v>797</v>
      </c>
      <c r="R200" s="21" t="s">
        <v>7546</v>
      </c>
      <c r="S200" s="21" t="s">
        <v>6746</v>
      </c>
    </row>
    <row r="201" spans="1:19" x14ac:dyDescent="0.15">
      <c r="A201" s="21" t="s">
        <v>5347</v>
      </c>
      <c r="B201" s="21" t="s">
        <v>797</v>
      </c>
      <c r="C201" s="21" t="s">
        <v>37</v>
      </c>
      <c r="D201" s="21" t="s">
        <v>5348</v>
      </c>
      <c r="E201" s="21" t="s">
        <v>7007</v>
      </c>
      <c r="F201" s="21" t="s">
        <v>6728</v>
      </c>
      <c r="G201" s="21" t="s">
        <v>6756</v>
      </c>
      <c r="H201" s="21" t="s">
        <v>6730</v>
      </c>
      <c r="I201" s="21" t="s">
        <v>7547</v>
      </c>
      <c r="J201" s="21" t="s">
        <v>797</v>
      </c>
      <c r="K201" s="21" t="s">
        <v>797</v>
      </c>
      <c r="L201" s="21" t="s">
        <v>1191</v>
      </c>
      <c r="M201" s="21" t="s">
        <v>6733</v>
      </c>
      <c r="N201" s="21" t="s">
        <v>6734</v>
      </c>
      <c r="O201" s="21" t="s">
        <v>797</v>
      </c>
      <c r="P201" s="21" t="s">
        <v>797</v>
      </c>
      <c r="Q201" s="21" t="s">
        <v>797</v>
      </c>
      <c r="R201" s="21" t="s">
        <v>7546</v>
      </c>
      <c r="S201" s="21" t="s">
        <v>6746</v>
      </c>
    </row>
    <row r="202" spans="1:19" x14ac:dyDescent="0.15">
      <c r="A202" s="21" t="s">
        <v>5349</v>
      </c>
      <c r="B202" s="21" t="s">
        <v>797</v>
      </c>
      <c r="C202" s="21" t="s">
        <v>37</v>
      </c>
      <c r="D202" s="21" t="s">
        <v>5350</v>
      </c>
      <c r="E202" s="21" t="s">
        <v>7007</v>
      </c>
      <c r="F202" s="21" t="s">
        <v>6728</v>
      </c>
      <c r="G202" s="21" t="s">
        <v>6756</v>
      </c>
      <c r="H202" s="21" t="s">
        <v>6730</v>
      </c>
      <c r="I202" s="21" t="s">
        <v>7547</v>
      </c>
      <c r="J202" s="21" t="s">
        <v>797</v>
      </c>
      <c r="K202" s="21" t="s">
        <v>797</v>
      </c>
      <c r="L202" s="21" t="s">
        <v>1191</v>
      </c>
      <c r="M202" s="21" t="s">
        <v>6733</v>
      </c>
      <c r="N202" s="21" t="s">
        <v>6734</v>
      </c>
      <c r="O202" s="21" t="s">
        <v>797</v>
      </c>
      <c r="P202" s="21" t="s">
        <v>797</v>
      </c>
      <c r="Q202" s="21" t="s">
        <v>797</v>
      </c>
      <c r="R202" s="21" t="s">
        <v>7546</v>
      </c>
      <c r="S202" s="21" t="s">
        <v>6746</v>
      </c>
    </row>
    <row r="203" spans="1:19" x14ac:dyDescent="0.15">
      <c r="A203" s="21" t="s">
        <v>5351</v>
      </c>
      <c r="B203" s="21" t="s">
        <v>797</v>
      </c>
      <c r="C203" s="21" t="s">
        <v>37</v>
      </c>
      <c r="D203" s="21" t="s">
        <v>5352</v>
      </c>
      <c r="E203" s="21" t="s">
        <v>7007</v>
      </c>
      <c r="F203" s="21" t="s">
        <v>6728</v>
      </c>
      <c r="G203" s="21" t="s">
        <v>6756</v>
      </c>
      <c r="H203" s="21" t="s">
        <v>6730</v>
      </c>
      <c r="I203" s="21" t="s">
        <v>7547</v>
      </c>
      <c r="J203" s="21" t="s">
        <v>797</v>
      </c>
      <c r="K203" s="21" t="s">
        <v>797</v>
      </c>
      <c r="L203" s="21" t="s">
        <v>1191</v>
      </c>
      <c r="M203" s="21" t="s">
        <v>6733</v>
      </c>
      <c r="N203" s="21" t="s">
        <v>6734</v>
      </c>
      <c r="O203" s="21" t="s">
        <v>797</v>
      </c>
      <c r="P203" s="21" t="s">
        <v>797</v>
      </c>
      <c r="Q203" s="21" t="s">
        <v>797</v>
      </c>
      <c r="R203" s="21" t="s">
        <v>7546</v>
      </c>
      <c r="S203" s="21" t="s">
        <v>6746</v>
      </c>
    </row>
    <row r="204" spans="1:19" x14ac:dyDescent="0.15">
      <c r="A204" s="21" t="s">
        <v>5330</v>
      </c>
      <c r="B204" s="21" t="s">
        <v>797</v>
      </c>
      <c r="C204" s="21" t="s">
        <v>7549</v>
      </c>
      <c r="D204" s="21" t="s">
        <v>37</v>
      </c>
      <c r="E204" s="21" t="s">
        <v>7007</v>
      </c>
      <c r="F204" s="21" t="s">
        <v>6728</v>
      </c>
      <c r="G204" s="21" t="s">
        <v>6756</v>
      </c>
      <c r="H204" s="21" t="s">
        <v>6730</v>
      </c>
      <c r="I204" s="21" t="s">
        <v>7547</v>
      </c>
      <c r="J204" s="21" t="s">
        <v>797</v>
      </c>
      <c r="K204" s="21" t="s">
        <v>797</v>
      </c>
      <c r="L204" s="21" t="s">
        <v>1191</v>
      </c>
      <c r="M204" s="21" t="s">
        <v>6733</v>
      </c>
      <c r="N204" s="21" t="s">
        <v>6734</v>
      </c>
      <c r="O204" s="21" t="s">
        <v>797</v>
      </c>
      <c r="P204" s="21" t="s">
        <v>797</v>
      </c>
      <c r="Q204" s="21" t="s">
        <v>797</v>
      </c>
      <c r="R204" s="21" t="s">
        <v>7546</v>
      </c>
      <c r="S204" s="21" t="s">
        <v>6746</v>
      </c>
    </row>
    <row r="205" spans="1:19" x14ac:dyDescent="0.15">
      <c r="A205" s="21" t="s">
        <v>5353</v>
      </c>
      <c r="B205" s="21" t="s">
        <v>797</v>
      </c>
      <c r="C205" s="21" t="s">
        <v>37</v>
      </c>
      <c r="D205" s="21" t="s">
        <v>37</v>
      </c>
      <c r="E205" s="21" t="s">
        <v>7007</v>
      </c>
      <c r="F205" s="21" t="s">
        <v>6728</v>
      </c>
      <c r="G205" s="21" t="s">
        <v>6756</v>
      </c>
      <c r="H205" s="21" t="s">
        <v>6730</v>
      </c>
      <c r="I205" s="21" t="s">
        <v>7547</v>
      </c>
      <c r="J205" s="21" t="s">
        <v>797</v>
      </c>
      <c r="K205" s="21" t="s">
        <v>797</v>
      </c>
      <c r="L205" s="21" t="s">
        <v>1191</v>
      </c>
      <c r="M205" s="21" t="s">
        <v>6733</v>
      </c>
      <c r="N205" s="21" t="s">
        <v>6734</v>
      </c>
      <c r="O205" s="21" t="s">
        <v>797</v>
      </c>
      <c r="P205" s="21" t="s">
        <v>797</v>
      </c>
      <c r="Q205" s="21" t="s">
        <v>797</v>
      </c>
      <c r="R205" s="21" t="s">
        <v>7546</v>
      </c>
      <c r="S205" s="21" t="s">
        <v>6746</v>
      </c>
    </row>
    <row r="206" spans="1:19" x14ac:dyDescent="0.15">
      <c r="A206" s="21" t="s">
        <v>5354</v>
      </c>
      <c r="B206" s="21" t="s">
        <v>797</v>
      </c>
      <c r="C206" s="21" t="s">
        <v>37</v>
      </c>
      <c r="D206" s="21" t="s">
        <v>37</v>
      </c>
      <c r="E206" s="21" t="s">
        <v>7007</v>
      </c>
      <c r="F206" s="21" t="s">
        <v>6728</v>
      </c>
      <c r="G206" s="21" t="s">
        <v>6756</v>
      </c>
      <c r="H206" s="21" t="s">
        <v>6730</v>
      </c>
      <c r="I206" s="21" t="s">
        <v>7547</v>
      </c>
      <c r="J206" s="21" t="s">
        <v>797</v>
      </c>
      <c r="K206" s="21" t="s">
        <v>797</v>
      </c>
      <c r="L206" s="21" t="s">
        <v>1191</v>
      </c>
      <c r="M206" s="21" t="s">
        <v>6733</v>
      </c>
      <c r="N206" s="21" t="s">
        <v>6734</v>
      </c>
      <c r="O206" s="21" t="s">
        <v>797</v>
      </c>
      <c r="P206" s="21" t="s">
        <v>797</v>
      </c>
      <c r="Q206" s="21" t="s">
        <v>797</v>
      </c>
      <c r="R206" s="21" t="s">
        <v>7546</v>
      </c>
      <c r="S206" s="21" t="s">
        <v>6746</v>
      </c>
    </row>
    <row r="207" spans="1:19" x14ac:dyDescent="0.15">
      <c r="A207" s="21" t="s">
        <v>5355</v>
      </c>
      <c r="B207" s="21" t="s">
        <v>797</v>
      </c>
      <c r="C207" s="21" t="s">
        <v>5356</v>
      </c>
      <c r="D207" s="21" t="s">
        <v>37</v>
      </c>
      <c r="E207" s="21" t="s">
        <v>7007</v>
      </c>
      <c r="F207" s="21" t="s">
        <v>6728</v>
      </c>
      <c r="G207" s="21" t="s">
        <v>6756</v>
      </c>
      <c r="H207" s="21" t="s">
        <v>6730</v>
      </c>
      <c r="I207" s="21" t="s">
        <v>7547</v>
      </c>
      <c r="J207" s="21" t="s">
        <v>797</v>
      </c>
      <c r="K207" s="21" t="s">
        <v>797</v>
      </c>
      <c r="L207" s="21" t="s">
        <v>1191</v>
      </c>
      <c r="M207" s="21" t="s">
        <v>6733</v>
      </c>
      <c r="N207" s="21" t="s">
        <v>6734</v>
      </c>
      <c r="O207" s="21" t="s">
        <v>797</v>
      </c>
      <c r="P207" s="21" t="s">
        <v>797</v>
      </c>
      <c r="Q207" s="21" t="s">
        <v>797</v>
      </c>
      <c r="R207" s="21" t="s">
        <v>7546</v>
      </c>
      <c r="S207" s="21" t="s">
        <v>6746</v>
      </c>
    </row>
    <row r="208" spans="1:19" x14ac:dyDescent="0.15">
      <c r="A208" s="21" t="s">
        <v>5335</v>
      </c>
      <c r="B208" s="21" t="s">
        <v>797</v>
      </c>
      <c r="C208" s="21" t="s">
        <v>37</v>
      </c>
      <c r="D208" s="21" t="s">
        <v>5336</v>
      </c>
      <c r="E208" s="21" t="s">
        <v>7007</v>
      </c>
      <c r="F208" s="21" t="s">
        <v>6728</v>
      </c>
      <c r="G208" s="21" t="s">
        <v>6756</v>
      </c>
      <c r="H208" s="21" t="s">
        <v>6730</v>
      </c>
      <c r="I208" s="21" t="s">
        <v>7547</v>
      </c>
      <c r="J208" s="21" t="s">
        <v>797</v>
      </c>
      <c r="K208" s="21" t="s">
        <v>797</v>
      </c>
      <c r="L208" s="21" t="s">
        <v>1191</v>
      </c>
      <c r="M208" s="21" t="s">
        <v>6733</v>
      </c>
      <c r="N208" s="21" t="s">
        <v>6734</v>
      </c>
      <c r="O208" s="21" t="s">
        <v>797</v>
      </c>
      <c r="P208" s="21" t="s">
        <v>797</v>
      </c>
      <c r="Q208" s="21" t="s">
        <v>797</v>
      </c>
      <c r="R208" s="21" t="s">
        <v>7546</v>
      </c>
      <c r="S208" s="21" t="s">
        <v>6746</v>
      </c>
    </row>
    <row r="209" spans="1:19" x14ac:dyDescent="0.15">
      <c r="A209" s="21" t="s">
        <v>7550</v>
      </c>
      <c r="B209" s="21" t="s">
        <v>797</v>
      </c>
      <c r="C209" s="21" t="s">
        <v>7551</v>
      </c>
      <c r="D209" s="21" t="s">
        <v>7552</v>
      </c>
      <c r="E209" s="21" t="s">
        <v>7007</v>
      </c>
      <c r="F209" s="21" t="s">
        <v>6728</v>
      </c>
      <c r="G209" s="21" t="s">
        <v>6863</v>
      </c>
      <c r="H209" s="21" t="s">
        <v>7076</v>
      </c>
      <c r="I209" s="21" t="s">
        <v>7553</v>
      </c>
      <c r="J209" s="21" t="s">
        <v>797</v>
      </c>
      <c r="K209" s="21" t="s">
        <v>6732</v>
      </c>
      <c r="L209" s="21" t="s">
        <v>897</v>
      </c>
      <c r="M209" s="21" t="s">
        <v>7554</v>
      </c>
      <c r="N209" s="21" t="s">
        <v>7555</v>
      </c>
      <c r="O209" s="21" t="s">
        <v>797</v>
      </c>
      <c r="P209" s="21" t="s">
        <v>797</v>
      </c>
      <c r="Q209" s="21" t="s">
        <v>797</v>
      </c>
      <c r="R209" s="21" t="s">
        <v>7546</v>
      </c>
      <c r="S209" s="21" t="s">
        <v>6746</v>
      </c>
    </row>
    <row r="210" spans="1:19" x14ac:dyDescent="0.15">
      <c r="A210" s="21" t="s">
        <v>7556</v>
      </c>
      <c r="B210" s="21" t="s">
        <v>797</v>
      </c>
      <c r="C210" s="21" t="s">
        <v>7557</v>
      </c>
      <c r="D210" s="21" t="s">
        <v>37</v>
      </c>
      <c r="E210" s="21" t="s">
        <v>7007</v>
      </c>
      <c r="F210" s="21" t="s">
        <v>6728</v>
      </c>
      <c r="G210" s="21" t="s">
        <v>6863</v>
      </c>
      <c r="H210" s="21" t="s">
        <v>7117</v>
      </c>
      <c r="I210" s="21" t="s">
        <v>7558</v>
      </c>
      <c r="J210" s="21" t="s">
        <v>797</v>
      </c>
      <c r="K210" s="21" t="s">
        <v>7540</v>
      </c>
      <c r="L210" s="21" t="s">
        <v>1132</v>
      </c>
      <c r="M210" s="21" t="s">
        <v>7341</v>
      </c>
      <c r="N210" s="21" t="s">
        <v>7342</v>
      </c>
      <c r="O210" s="21" t="s">
        <v>797</v>
      </c>
      <c r="P210" s="21" t="s">
        <v>797</v>
      </c>
      <c r="Q210" s="21" t="s">
        <v>797</v>
      </c>
      <c r="R210" s="21" t="s">
        <v>7559</v>
      </c>
      <c r="S210" s="21" t="s">
        <v>6746</v>
      </c>
    </row>
    <row r="211" spans="1:19" x14ac:dyDescent="0.15">
      <c r="A211" s="21" t="s">
        <v>7560</v>
      </c>
      <c r="B211" s="21" t="s">
        <v>797</v>
      </c>
      <c r="C211" s="21" t="s">
        <v>7561</v>
      </c>
      <c r="D211" s="21" t="s">
        <v>7562</v>
      </c>
      <c r="E211" s="21" t="s">
        <v>7007</v>
      </c>
      <c r="F211" s="21" t="s">
        <v>6728</v>
      </c>
      <c r="G211" s="21" t="s">
        <v>6863</v>
      </c>
      <c r="H211" s="21" t="s">
        <v>6874</v>
      </c>
      <c r="I211" s="21" t="s">
        <v>7563</v>
      </c>
      <c r="J211" s="21" t="s">
        <v>797</v>
      </c>
      <c r="K211" s="21" t="s">
        <v>7540</v>
      </c>
      <c r="L211" s="21" t="s">
        <v>995</v>
      </c>
      <c r="M211" s="21" t="s">
        <v>7299</v>
      </c>
      <c r="N211" s="21" t="s">
        <v>7300</v>
      </c>
      <c r="O211" s="21" t="s">
        <v>797</v>
      </c>
      <c r="P211" s="21" t="s">
        <v>797</v>
      </c>
      <c r="Q211" s="21" t="s">
        <v>797</v>
      </c>
      <c r="R211" s="21" t="s">
        <v>7559</v>
      </c>
      <c r="S211" s="21" t="s">
        <v>6746</v>
      </c>
    </row>
    <row r="212" spans="1:19" x14ac:dyDescent="0.15">
      <c r="A212" s="21" t="s">
        <v>7564</v>
      </c>
      <c r="B212" s="21" t="s">
        <v>797</v>
      </c>
      <c r="C212" s="21" t="s">
        <v>7565</v>
      </c>
      <c r="D212" s="21" t="s">
        <v>7566</v>
      </c>
      <c r="E212" s="21" t="s">
        <v>7007</v>
      </c>
      <c r="F212" s="21" t="s">
        <v>6728</v>
      </c>
      <c r="G212" s="21" t="s">
        <v>6863</v>
      </c>
      <c r="H212" s="21" t="s">
        <v>6874</v>
      </c>
      <c r="I212" s="21" t="s">
        <v>7567</v>
      </c>
      <c r="J212" s="21" t="s">
        <v>797</v>
      </c>
      <c r="K212" s="21" t="s">
        <v>6732</v>
      </c>
      <c r="L212" s="21" t="s">
        <v>948</v>
      </c>
      <c r="M212" s="21" t="s">
        <v>6926</v>
      </c>
      <c r="N212" s="21" t="s">
        <v>6927</v>
      </c>
      <c r="O212" s="21" t="s">
        <v>6928</v>
      </c>
      <c r="P212" s="21" t="s">
        <v>797</v>
      </c>
      <c r="Q212" s="21" t="s">
        <v>797</v>
      </c>
      <c r="R212" s="21" t="s">
        <v>7559</v>
      </c>
      <c r="S212" s="21" t="s">
        <v>6746</v>
      </c>
    </row>
    <row r="213" spans="1:19" x14ac:dyDescent="0.15">
      <c r="A213" s="21" t="s">
        <v>7568</v>
      </c>
      <c r="B213" s="21" t="s">
        <v>797</v>
      </c>
      <c r="C213" s="21" t="s">
        <v>7569</v>
      </c>
      <c r="D213" s="21" t="s">
        <v>4899</v>
      </c>
      <c r="E213" s="21" t="s">
        <v>7007</v>
      </c>
      <c r="F213" s="21" t="s">
        <v>6766</v>
      </c>
      <c r="G213" s="21" t="s">
        <v>6767</v>
      </c>
      <c r="H213" s="21" t="s">
        <v>6838</v>
      </c>
      <c r="I213" s="21" t="s">
        <v>797</v>
      </c>
      <c r="J213" s="21" t="s">
        <v>797</v>
      </c>
      <c r="K213" s="21" t="s">
        <v>797</v>
      </c>
      <c r="L213" s="21" t="s">
        <v>811</v>
      </c>
      <c r="M213" s="21" t="s">
        <v>6744</v>
      </c>
      <c r="N213" s="21" t="s">
        <v>6745</v>
      </c>
      <c r="O213" s="21" t="s">
        <v>797</v>
      </c>
      <c r="P213" s="21" t="s">
        <v>797</v>
      </c>
      <c r="Q213" s="21" t="s">
        <v>1191</v>
      </c>
      <c r="R213" s="21" t="s">
        <v>7570</v>
      </c>
      <c r="S213" s="21" t="s">
        <v>6746</v>
      </c>
    </row>
    <row r="214" spans="1:19" x14ac:dyDescent="0.15">
      <c r="A214" s="21" t="s">
        <v>5086</v>
      </c>
      <c r="B214" s="21" t="s">
        <v>5087</v>
      </c>
      <c r="C214" s="21" t="s">
        <v>37</v>
      </c>
      <c r="D214" s="21" t="s">
        <v>37</v>
      </c>
      <c r="E214" s="21" t="s">
        <v>7571</v>
      </c>
      <c r="F214" s="21" t="s">
        <v>6728</v>
      </c>
      <c r="G214" s="21" t="s">
        <v>6756</v>
      </c>
      <c r="H214" s="21" t="s">
        <v>6730</v>
      </c>
      <c r="I214" s="21" t="s">
        <v>7572</v>
      </c>
      <c r="J214" s="21" t="s">
        <v>797</v>
      </c>
      <c r="K214" s="21" t="s">
        <v>797</v>
      </c>
      <c r="L214" s="21" t="s">
        <v>835</v>
      </c>
      <c r="M214" s="21" t="s">
        <v>6805</v>
      </c>
      <c r="N214" s="21" t="s">
        <v>7473</v>
      </c>
      <c r="O214" s="21" t="s">
        <v>797</v>
      </c>
      <c r="P214" s="21" t="s">
        <v>797</v>
      </c>
      <c r="Q214" s="21" t="s">
        <v>797</v>
      </c>
      <c r="R214" s="21" t="s">
        <v>7573</v>
      </c>
      <c r="S214" s="21" t="s">
        <v>6746</v>
      </c>
    </row>
    <row r="215" spans="1:19" x14ac:dyDescent="0.15">
      <c r="A215" s="21" t="s">
        <v>5092</v>
      </c>
      <c r="B215" s="21" t="s">
        <v>797</v>
      </c>
      <c r="C215" s="21" t="s">
        <v>37</v>
      </c>
      <c r="D215" s="21" t="s">
        <v>5093</v>
      </c>
      <c r="E215" s="21" t="s">
        <v>7571</v>
      </c>
      <c r="F215" s="21" t="s">
        <v>6728</v>
      </c>
      <c r="G215" s="21" t="s">
        <v>6756</v>
      </c>
      <c r="H215" s="21" t="s">
        <v>6730</v>
      </c>
      <c r="I215" s="21" t="s">
        <v>7572</v>
      </c>
      <c r="J215" s="21" t="s">
        <v>797</v>
      </c>
      <c r="K215" s="21" t="s">
        <v>797</v>
      </c>
      <c r="L215" s="21" t="s">
        <v>835</v>
      </c>
      <c r="M215" s="21" t="s">
        <v>6805</v>
      </c>
      <c r="N215" s="21" t="s">
        <v>7473</v>
      </c>
      <c r="O215" s="21" t="s">
        <v>797</v>
      </c>
      <c r="P215" s="21" t="s">
        <v>797</v>
      </c>
      <c r="Q215" s="21" t="s">
        <v>797</v>
      </c>
      <c r="R215" s="21" t="s">
        <v>7573</v>
      </c>
      <c r="S215" s="21" t="s">
        <v>6746</v>
      </c>
    </row>
    <row r="216" spans="1:19" x14ac:dyDescent="0.15">
      <c r="A216" s="21" t="s">
        <v>5094</v>
      </c>
      <c r="B216" s="21" t="s">
        <v>797</v>
      </c>
      <c r="C216" s="21" t="s">
        <v>5095</v>
      </c>
      <c r="D216" s="21" t="s">
        <v>5096</v>
      </c>
      <c r="E216" s="21" t="s">
        <v>7571</v>
      </c>
      <c r="F216" s="21" t="s">
        <v>6728</v>
      </c>
      <c r="G216" s="21" t="s">
        <v>6756</v>
      </c>
      <c r="H216" s="21" t="s">
        <v>6730</v>
      </c>
      <c r="I216" s="21" t="s">
        <v>7572</v>
      </c>
      <c r="J216" s="21" t="s">
        <v>797</v>
      </c>
      <c r="K216" s="21" t="s">
        <v>797</v>
      </c>
      <c r="L216" s="21" t="s">
        <v>835</v>
      </c>
      <c r="M216" s="21" t="s">
        <v>6805</v>
      </c>
      <c r="N216" s="21" t="s">
        <v>7473</v>
      </c>
      <c r="O216" s="21" t="s">
        <v>797</v>
      </c>
      <c r="P216" s="21" t="s">
        <v>797</v>
      </c>
      <c r="Q216" s="21" t="s">
        <v>797</v>
      </c>
      <c r="R216" s="21" t="s">
        <v>7573</v>
      </c>
      <c r="S216" s="21" t="s">
        <v>6746</v>
      </c>
    </row>
    <row r="217" spans="1:19" x14ac:dyDescent="0.15">
      <c r="A217" s="21" t="s">
        <v>5097</v>
      </c>
      <c r="B217" s="21" t="s">
        <v>797</v>
      </c>
      <c r="C217" s="21" t="s">
        <v>37</v>
      </c>
      <c r="D217" s="21" t="s">
        <v>5098</v>
      </c>
      <c r="E217" s="21" t="s">
        <v>7571</v>
      </c>
      <c r="F217" s="21" t="s">
        <v>6728</v>
      </c>
      <c r="G217" s="21" t="s">
        <v>6756</v>
      </c>
      <c r="H217" s="21" t="s">
        <v>6730</v>
      </c>
      <c r="I217" s="21" t="s">
        <v>7572</v>
      </c>
      <c r="J217" s="21" t="s">
        <v>797</v>
      </c>
      <c r="K217" s="21" t="s">
        <v>797</v>
      </c>
      <c r="L217" s="21" t="s">
        <v>835</v>
      </c>
      <c r="M217" s="21" t="s">
        <v>6805</v>
      </c>
      <c r="N217" s="21" t="s">
        <v>7473</v>
      </c>
      <c r="O217" s="21" t="s">
        <v>797</v>
      </c>
      <c r="P217" s="21" t="s">
        <v>797</v>
      </c>
      <c r="Q217" s="21" t="s">
        <v>797</v>
      </c>
      <c r="R217" s="21" t="s">
        <v>7573</v>
      </c>
      <c r="S217" s="21" t="s">
        <v>6746</v>
      </c>
    </row>
    <row r="218" spans="1:19" x14ac:dyDescent="0.15">
      <c r="A218" s="21" t="s">
        <v>5099</v>
      </c>
      <c r="B218" s="21" t="s">
        <v>797</v>
      </c>
      <c r="C218" s="21" t="s">
        <v>37</v>
      </c>
      <c r="D218" s="21" t="s">
        <v>37</v>
      </c>
      <c r="E218" s="21" t="s">
        <v>7571</v>
      </c>
      <c r="F218" s="21" t="s">
        <v>6728</v>
      </c>
      <c r="G218" s="21" t="s">
        <v>6756</v>
      </c>
      <c r="H218" s="21" t="s">
        <v>6730</v>
      </c>
      <c r="I218" s="21" t="s">
        <v>7572</v>
      </c>
      <c r="J218" s="21" t="s">
        <v>797</v>
      </c>
      <c r="K218" s="21" t="s">
        <v>797</v>
      </c>
      <c r="L218" s="21" t="s">
        <v>835</v>
      </c>
      <c r="M218" s="21" t="s">
        <v>6805</v>
      </c>
      <c r="N218" s="21" t="s">
        <v>7473</v>
      </c>
      <c r="O218" s="21" t="s">
        <v>797</v>
      </c>
      <c r="P218" s="21" t="s">
        <v>797</v>
      </c>
      <c r="Q218" s="21" t="s">
        <v>797</v>
      </c>
      <c r="R218" s="21" t="s">
        <v>7573</v>
      </c>
      <c r="S218" s="21" t="s">
        <v>6746</v>
      </c>
    </row>
    <row r="219" spans="1:19" x14ac:dyDescent="0.15">
      <c r="A219" s="21" t="s">
        <v>5100</v>
      </c>
      <c r="B219" s="21" t="s">
        <v>797</v>
      </c>
      <c r="C219" s="21" t="s">
        <v>37</v>
      </c>
      <c r="D219" s="21" t="s">
        <v>37</v>
      </c>
      <c r="E219" s="21" t="s">
        <v>7571</v>
      </c>
      <c r="F219" s="21" t="s">
        <v>6728</v>
      </c>
      <c r="G219" s="21" t="s">
        <v>6756</v>
      </c>
      <c r="H219" s="21" t="s">
        <v>6730</v>
      </c>
      <c r="I219" s="21" t="s">
        <v>7572</v>
      </c>
      <c r="J219" s="21" t="s">
        <v>797</v>
      </c>
      <c r="K219" s="21" t="s">
        <v>797</v>
      </c>
      <c r="L219" s="21" t="s">
        <v>835</v>
      </c>
      <c r="M219" s="21" t="s">
        <v>6805</v>
      </c>
      <c r="N219" s="21" t="s">
        <v>7473</v>
      </c>
      <c r="O219" s="21" t="s">
        <v>797</v>
      </c>
      <c r="P219" s="21" t="s">
        <v>797</v>
      </c>
      <c r="Q219" s="21" t="s">
        <v>797</v>
      </c>
      <c r="R219" s="21" t="s">
        <v>7573</v>
      </c>
      <c r="S219" s="21" t="s">
        <v>6746</v>
      </c>
    </row>
    <row r="220" spans="1:19" x14ac:dyDescent="0.15">
      <c r="A220" s="21" t="s">
        <v>7574</v>
      </c>
      <c r="B220" s="21" t="s">
        <v>797</v>
      </c>
      <c r="C220" s="21" t="s">
        <v>7575</v>
      </c>
      <c r="D220" s="21" t="s">
        <v>7576</v>
      </c>
      <c r="E220" s="21" t="s">
        <v>7007</v>
      </c>
      <c r="F220" s="21" t="s">
        <v>6728</v>
      </c>
      <c r="G220" s="21" t="s">
        <v>6863</v>
      </c>
      <c r="H220" s="21" t="s">
        <v>6874</v>
      </c>
      <c r="I220" s="21" t="s">
        <v>7577</v>
      </c>
      <c r="J220" s="21" t="s">
        <v>797</v>
      </c>
      <c r="K220" s="21" t="s">
        <v>797</v>
      </c>
      <c r="L220" s="21" t="s">
        <v>2933</v>
      </c>
      <c r="M220" s="21" t="s">
        <v>7578</v>
      </c>
      <c r="N220" s="21" t="s">
        <v>7579</v>
      </c>
      <c r="O220" s="21" t="s">
        <v>797</v>
      </c>
      <c r="P220" s="21" t="s">
        <v>797</v>
      </c>
      <c r="Q220" s="21" t="s">
        <v>797</v>
      </c>
      <c r="R220" s="21" t="s">
        <v>7580</v>
      </c>
      <c r="S220" s="21" t="s">
        <v>6746</v>
      </c>
    </row>
    <row r="221" spans="1:19" x14ac:dyDescent="0.15">
      <c r="A221" s="21" t="s">
        <v>7581</v>
      </c>
      <c r="B221" s="21" t="s">
        <v>797</v>
      </c>
      <c r="C221" s="21" t="s">
        <v>7582</v>
      </c>
      <c r="D221" s="21" t="s">
        <v>37</v>
      </c>
      <c r="E221" s="21" t="s">
        <v>7007</v>
      </c>
      <c r="F221" s="21" t="s">
        <v>6728</v>
      </c>
      <c r="G221" s="21" t="s">
        <v>6863</v>
      </c>
      <c r="H221" s="21" t="s">
        <v>6730</v>
      </c>
      <c r="I221" s="21" t="s">
        <v>7583</v>
      </c>
      <c r="J221" s="21" t="s">
        <v>797</v>
      </c>
      <c r="K221" s="21" t="s">
        <v>7540</v>
      </c>
      <c r="L221" s="21" t="s">
        <v>1132</v>
      </c>
      <c r="M221" s="21" t="s">
        <v>7341</v>
      </c>
      <c r="N221" s="21" t="s">
        <v>7342</v>
      </c>
      <c r="O221" s="21" t="s">
        <v>797</v>
      </c>
      <c r="P221" s="21" t="s">
        <v>797</v>
      </c>
      <c r="Q221" s="21" t="s">
        <v>797</v>
      </c>
      <c r="R221" s="21" t="s">
        <v>7580</v>
      </c>
      <c r="S221" s="21" t="s">
        <v>6746</v>
      </c>
    </row>
    <row r="222" spans="1:19" x14ac:dyDescent="0.15">
      <c r="A222" s="21" t="s">
        <v>7584</v>
      </c>
      <c r="B222" s="21" t="s">
        <v>797</v>
      </c>
      <c r="C222" s="21" t="s">
        <v>310</v>
      </c>
      <c r="D222" s="21" t="s">
        <v>37</v>
      </c>
      <c r="E222" s="21" t="s">
        <v>7007</v>
      </c>
      <c r="F222" s="21" t="s">
        <v>6766</v>
      </c>
      <c r="G222" s="21" t="s">
        <v>6767</v>
      </c>
      <c r="H222" s="21" t="s">
        <v>7008</v>
      </c>
      <c r="I222" s="21" t="s">
        <v>797</v>
      </c>
      <c r="J222" s="21" t="s">
        <v>797</v>
      </c>
      <c r="K222" s="21" t="s">
        <v>797</v>
      </c>
      <c r="L222" s="21" t="s">
        <v>824</v>
      </c>
      <c r="M222" s="21" t="s">
        <v>6908</v>
      </c>
      <c r="N222" s="21" t="s">
        <v>6909</v>
      </c>
      <c r="O222" s="21" t="s">
        <v>797</v>
      </c>
      <c r="P222" s="21" t="s">
        <v>797</v>
      </c>
      <c r="Q222" s="21" t="s">
        <v>797</v>
      </c>
      <c r="R222" s="21" t="s">
        <v>7585</v>
      </c>
      <c r="S222" s="21" t="s">
        <v>6746</v>
      </c>
    </row>
    <row r="223" spans="1:19" x14ac:dyDescent="0.15">
      <c r="A223" s="21" t="s">
        <v>5282</v>
      </c>
      <c r="B223" s="21" t="s">
        <v>797</v>
      </c>
      <c r="C223" s="21" t="s">
        <v>37</v>
      </c>
      <c r="D223" s="21" t="s">
        <v>37</v>
      </c>
      <c r="E223" s="21" t="s">
        <v>7007</v>
      </c>
      <c r="F223" s="21" t="s">
        <v>6728</v>
      </c>
      <c r="G223" s="21" t="s">
        <v>6801</v>
      </c>
      <c r="H223" s="21" t="s">
        <v>7586</v>
      </c>
      <c r="I223" s="21" t="s">
        <v>7587</v>
      </c>
      <c r="J223" s="21" t="s">
        <v>797</v>
      </c>
      <c r="K223" s="21" t="s">
        <v>797</v>
      </c>
      <c r="L223" s="21" t="s">
        <v>811</v>
      </c>
      <c r="M223" s="21" t="s">
        <v>6744</v>
      </c>
      <c r="N223" s="21" t="s">
        <v>6745</v>
      </c>
      <c r="O223" s="21" t="s">
        <v>797</v>
      </c>
      <c r="P223" s="21" t="s">
        <v>797</v>
      </c>
      <c r="Q223" s="21" t="s">
        <v>1892</v>
      </c>
      <c r="R223" s="21" t="s">
        <v>7588</v>
      </c>
      <c r="S223" s="21" t="s">
        <v>6746</v>
      </c>
    </row>
    <row r="224" spans="1:19" x14ac:dyDescent="0.15">
      <c r="A224" s="21" t="s">
        <v>5288</v>
      </c>
      <c r="B224" s="21" t="s">
        <v>797</v>
      </c>
      <c r="C224" s="21" t="s">
        <v>37</v>
      </c>
      <c r="D224" s="21" t="s">
        <v>5289</v>
      </c>
      <c r="E224" s="21" t="s">
        <v>7007</v>
      </c>
      <c r="F224" s="21" t="s">
        <v>6728</v>
      </c>
      <c r="G224" s="21" t="s">
        <v>6801</v>
      </c>
      <c r="H224" s="21" t="s">
        <v>7586</v>
      </c>
      <c r="I224" s="21" t="s">
        <v>7587</v>
      </c>
      <c r="J224" s="21" t="s">
        <v>797</v>
      </c>
      <c r="K224" s="21" t="s">
        <v>797</v>
      </c>
      <c r="L224" s="21" t="s">
        <v>811</v>
      </c>
      <c r="M224" s="21" t="s">
        <v>6744</v>
      </c>
      <c r="N224" s="21" t="s">
        <v>6745</v>
      </c>
      <c r="O224" s="21" t="s">
        <v>797</v>
      </c>
      <c r="P224" s="21" t="s">
        <v>797</v>
      </c>
      <c r="Q224" s="21" t="s">
        <v>1892</v>
      </c>
      <c r="R224" s="21" t="s">
        <v>7588</v>
      </c>
      <c r="S224" s="21" t="s">
        <v>6746</v>
      </c>
    </row>
    <row r="225" spans="1:19" x14ac:dyDescent="0.15">
      <c r="A225" s="21" t="s">
        <v>7589</v>
      </c>
      <c r="B225" s="21" t="s">
        <v>797</v>
      </c>
      <c r="C225" s="21" t="s">
        <v>5291</v>
      </c>
      <c r="D225" s="21" t="s">
        <v>5292</v>
      </c>
      <c r="E225" s="21" t="s">
        <v>7007</v>
      </c>
      <c r="F225" s="21" t="s">
        <v>6728</v>
      </c>
      <c r="G225" s="21" t="s">
        <v>6801</v>
      </c>
      <c r="H225" s="21" t="s">
        <v>7586</v>
      </c>
      <c r="I225" s="21" t="s">
        <v>7587</v>
      </c>
      <c r="J225" s="21" t="s">
        <v>797</v>
      </c>
      <c r="K225" s="21" t="s">
        <v>797</v>
      </c>
      <c r="L225" s="21" t="s">
        <v>811</v>
      </c>
      <c r="M225" s="21" t="s">
        <v>6744</v>
      </c>
      <c r="N225" s="21" t="s">
        <v>6745</v>
      </c>
      <c r="O225" s="21" t="s">
        <v>797</v>
      </c>
      <c r="P225" s="21" t="s">
        <v>797</v>
      </c>
      <c r="Q225" s="21" t="s">
        <v>1892</v>
      </c>
      <c r="R225" s="21" t="s">
        <v>7588</v>
      </c>
      <c r="S225" s="21" t="s">
        <v>6746</v>
      </c>
    </row>
    <row r="226" spans="1:19" x14ac:dyDescent="0.15">
      <c r="A226" s="21" t="s">
        <v>5293</v>
      </c>
      <c r="B226" s="21" t="s">
        <v>797</v>
      </c>
      <c r="C226" s="21" t="s">
        <v>37</v>
      </c>
      <c r="D226" s="21" t="s">
        <v>5294</v>
      </c>
      <c r="E226" s="21" t="s">
        <v>7007</v>
      </c>
      <c r="F226" s="21" t="s">
        <v>6728</v>
      </c>
      <c r="G226" s="21" t="s">
        <v>6801</v>
      </c>
      <c r="H226" s="21" t="s">
        <v>7586</v>
      </c>
      <c r="I226" s="21" t="s">
        <v>7587</v>
      </c>
      <c r="J226" s="21" t="s">
        <v>797</v>
      </c>
      <c r="K226" s="21" t="s">
        <v>797</v>
      </c>
      <c r="L226" s="21" t="s">
        <v>811</v>
      </c>
      <c r="M226" s="21" t="s">
        <v>6744</v>
      </c>
      <c r="N226" s="21" t="s">
        <v>6745</v>
      </c>
      <c r="O226" s="21" t="s">
        <v>797</v>
      </c>
      <c r="P226" s="21" t="s">
        <v>797</v>
      </c>
      <c r="Q226" s="21" t="s">
        <v>1892</v>
      </c>
      <c r="R226" s="21" t="s">
        <v>7588</v>
      </c>
      <c r="S226" s="21" t="s">
        <v>6746</v>
      </c>
    </row>
    <row r="227" spans="1:19" x14ac:dyDescent="0.15">
      <c r="A227" s="21" t="s">
        <v>4960</v>
      </c>
      <c r="B227" s="21" t="s">
        <v>797</v>
      </c>
      <c r="C227" s="21" t="s">
        <v>4961</v>
      </c>
      <c r="D227" s="21" t="s">
        <v>4962</v>
      </c>
      <c r="E227" s="21" t="s">
        <v>7571</v>
      </c>
      <c r="F227" s="21" t="s">
        <v>6728</v>
      </c>
      <c r="G227" s="21" t="s">
        <v>6756</v>
      </c>
      <c r="H227" s="21" t="s">
        <v>6857</v>
      </c>
      <c r="I227" s="21" t="s">
        <v>7590</v>
      </c>
      <c r="J227" s="21" t="s">
        <v>7591</v>
      </c>
      <c r="K227" s="21" t="s">
        <v>797</v>
      </c>
      <c r="L227" s="21" t="s">
        <v>995</v>
      </c>
      <c r="M227" s="21" t="s">
        <v>7299</v>
      </c>
      <c r="N227" s="21" t="s">
        <v>7300</v>
      </c>
      <c r="O227" s="21" t="s">
        <v>797</v>
      </c>
      <c r="P227" s="21" t="s">
        <v>797</v>
      </c>
      <c r="Q227" s="21" t="s">
        <v>797</v>
      </c>
      <c r="R227" s="21" t="s">
        <v>7592</v>
      </c>
      <c r="S227" s="21" t="s">
        <v>6736</v>
      </c>
    </row>
    <row r="228" spans="1:19" x14ac:dyDescent="0.15">
      <c r="A228" s="21" t="s">
        <v>7593</v>
      </c>
      <c r="B228" s="21" t="s">
        <v>797</v>
      </c>
      <c r="C228" s="21" t="s">
        <v>7594</v>
      </c>
      <c r="D228" s="21" t="s">
        <v>7595</v>
      </c>
      <c r="E228" s="21" t="s">
        <v>7007</v>
      </c>
      <c r="F228" s="21" t="s">
        <v>6728</v>
      </c>
      <c r="G228" s="21" t="s">
        <v>6863</v>
      </c>
      <c r="H228" s="21" t="s">
        <v>7596</v>
      </c>
      <c r="I228" s="21" t="s">
        <v>7597</v>
      </c>
      <c r="J228" s="21" t="s">
        <v>7598</v>
      </c>
      <c r="K228" s="21" t="s">
        <v>797</v>
      </c>
      <c r="L228" s="21" t="s">
        <v>824</v>
      </c>
      <c r="M228" s="21" t="s">
        <v>6908</v>
      </c>
      <c r="N228" s="21" t="s">
        <v>6909</v>
      </c>
      <c r="O228" s="21" t="s">
        <v>797</v>
      </c>
      <c r="P228" s="21" t="s">
        <v>797</v>
      </c>
      <c r="Q228" s="21" t="s">
        <v>797</v>
      </c>
      <c r="R228" s="21" t="s">
        <v>7599</v>
      </c>
      <c r="S228" s="21" t="s">
        <v>6736</v>
      </c>
    </row>
    <row r="229" spans="1:19" x14ac:dyDescent="0.15">
      <c r="A229" s="21" t="s">
        <v>7600</v>
      </c>
      <c r="B229" s="21" t="s">
        <v>797</v>
      </c>
      <c r="C229" s="21" t="s">
        <v>6163</v>
      </c>
      <c r="D229" s="21" t="s">
        <v>6164</v>
      </c>
      <c r="E229" s="21" t="s">
        <v>7007</v>
      </c>
      <c r="F229" s="21" t="s">
        <v>6728</v>
      </c>
      <c r="G229" s="21" t="s">
        <v>6863</v>
      </c>
      <c r="H229" s="21" t="s">
        <v>6874</v>
      </c>
      <c r="I229" s="21" t="s">
        <v>7232</v>
      </c>
      <c r="J229" s="21" t="s">
        <v>797</v>
      </c>
      <c r="K229" s="21" t="s">
        <v>7540</v>
      </c>
      <c r="L229" s="21" t="s">
        <v>897</v>
      </c>
      <c r="M229" s="21" t="s">
        <v>7554</v>
      </c>
      <c r="N229" s="21" t="s">
        <v>7555</v>
      </c>
      <c r="O229" s="21" t="s">
        <v>797</v>
      </c>
      <c r="P229" s="21" t="s">
        <v>797</v>
      </c>
      <c r="Q229" s="21" t="s">
        <v>797</v>
      </c>
      <c r="R229" s="21" t="s">
        <v>7601</v>
      </c>
      <c r="S229" s="21" t="s">
        <v>6746</v>
      </c>
    </row>
    <row r="230" spans="1:19" x14ac:dyDescent="0.15">
      <c r="A230" s="21" t="s">
        <v>7602</v>
      </c>
      <c r="B230" s="21" t="s">
        <v>797</v>
      </c>
      <c r="C230" s="21" t="s">
        <v>7603</v>
      </c>
      <c r="D230" s="21" t="s">
        <v>37</v>
      </c>
      <c r="E230" s="21" t="s">
        <v>7007</v>
      </c>
      <c r="F230" s="21" t="s">
        <v>6766</v>
      </c>
      <c r="G230" s="21" t="s">
        <v>6767</v>
      </c>
      <c r="H230" s="21" t="s">
        <v>7604</v>
      </c>
      <c r="I230" s="21" t="s">
        <v>797</v>
      </c>
      <c r="J230" s="21" t="s">
        <v>797</v>
      </c>
      <c r="K230" s="21" t="s">
        <v>7605</v>
      </c>
      <c r="L230" s="21" t="s">
        <v>857</v>
      </c>
      <c r="M230" s="21" t="s">
        <v>6839</v>
      </c>
      <c r="N230" s="21" t="s">
        <v>6840</v>
      </c>
      <c r="O230" s="21" t="s">
        <v>797</v>
      </c>
      <c r="P230" s="21" t="s">
        <v>797</v>
      </c>
      <c r="Q230" s="21" t="s">
        <v>797</v>
      </c>
      <c r="R230" s="21" t="s">
        <v>7606</v>
      </c>
      <c r="S230" s="21" t="s">
        <v>6746</v>
      </c>
    </row>
    <row r="231" spans="1:19" x14ac:dyDescent="0.15">
      <c r="A231" s="21" t="s">
        <v>5101</v>
      </c>
      <c r="B231" s="21" t="s">
        <v>5102</v>
      </c>
      <c r="C231" s="21" t="s">
        <v>37</v>
      </c>
      <c r="D231" s="21" t="s">
        <v>37</v>
      </c>
      <c r="E231" s="21" t="s">
        <v>7571</v>
      </c>
      <c r="F231" s="21" t="s">
        <v>6728</v>
      </c>
      <c r="G231" s="21" t="s">
        <v>6756</v>
      </c>
      <c r="H231" s="21" t="s">
        <v>7586</v>
      </c>
      <c r="I231" s="21" t="s">
        <v>7607</v>
      </c>
      <c r="J231" s="21" t="s">
        <v>7608</v>
      </c>
      <c r="K231" s="21" t="s">
        <v>7609</v>
      </c>
      <c r="L231" s="21" t="s">
        <v>1892</v>
      </c>
      <c r="M231" s="21" t="s">
        <v>6816</v>
      </c>
      <c r="N231" s="21" t="s">
        <v>6859</v>
      </c>
      <c r="O231" s="21" t="s">
        <v>797</v>
      </c>
      <c r="P231" s="21" t="s">
        <v>797</v>
      </c>
      <c r="Q231" s="21" t="s">
        <v>797</v>
      </c>
      <c r="R231" s="21" t="s">
        <v>7610</v>
      </c>
      <c r="S231" s="21" t="s">
        <v>6736</v>
      </c>
    </row>
    <row r="232" spans="1:19" x14ac:dyDescent="0.15">
      <c r="A232" s="21" t="s">
        <v>7611</v>
      </c>
      <c r="B232" s="21" t="s">
        <v>797</v>
      </c>
      <c r="C232" s="21" t="s">
        <v>5109</v>
      </c>
      <c r="D232" s="21" t="s">
        <v>5110</v>
      </c>
      <c r="E232" s="21" t="s">
        <v>7571</v>
      </c>
      <c r="F232" s="21" t="s">
        <v>6728</v>
      </c>
      <c r="G232" s="21" t="s">
        <v>6756</v>
      </c>
      <c r="H232" s="21" t="s">
        <v>7586</v>
      </c>
      <c r="I232" s="21" t="s">
        <v>7607</v>
      </c>
      <c r="J232" s="21" t="s">
        <v>7608</v>
      </c>
      <c r="K232" s="21" t="s">
        <v>7609</v>
      </c>
      <c r="L232" s="21" t="s">
        <v>1892</v>
      </c>
      <c r="M232" s="21" t="s">
        <v>6816</v>
      </c>
      <c r="N232" s="21" t="s">
        <v>6859</v>
      </c>
      <c r="O232" s="21" t="s">
        <v>797</v>
      </c>
      <c r="P232" s="21" t="s">
        <v>797</v>
      </c>
      <c r="Q232" s="21" t="s">
        <v>797</v>
      </c>
      <c r="R232" s="21" t="s">
        <v>7610</v>
      </c>
      <c r="S232" s="21" t="s">
        <v>6736</v>
      </c>
    </row>
    <row r="233" spans="1:19" x14ac:dyDescent="0.15">
      <c r="A233" s="21" t="s">
        <v>7612</v>
      </c>
      <c r="B233" s="21" t="s">
        <v>797</v>
      </c>
      <c r="C233" s="21" t="s">
        <v>5115</v>
      </c>
      <c r="D233" s="21" t="s">
        <v>5116</v>
      </c>
      <c r="E233" s="21" t="s">
        <v>7571</v>
      </c>
      <c r="F233" s="21" t="s">
        <v>6728</v>
      </c>
      <c r="G233" s="21" t="s">
        <v>6756</v>
      </c>
      <c r="H233" s="21" t="s">
        <v>7586</v>
      </c>
      <c r="I233" s="21" t="s">
        <v>7607</v>
      </c>
      <c r="J233" s="21" t="s">
        <v>7608</v>
      </c>
      <c r="K233" s="21" t="s">
        <v>7609</v>
      </c>
      <c r="L233" s="21" t="s">
        <v>1892</v>
      </c>
      <c r="M233" s="21" t="s">
        <v>6816</v>
      </c>
      <c r="N233" s="21" t="s">
        <v>6859</v>
      </c>
      <c r="O233" s="21" t="s">
        <v>797</v>
      </c>
      <c r="P233" s="21" t="s">
        <v>797</v>
      </c>
      <c r="Q233" s="21" t="s">
        <v>797</v>
      </c>
      <c r="R233" s="21" t="s">
        <v>7610</v>
      </c>
      <c r="S233" s="21" t="s">
        <v>6736</v>
      </c>
    </row>
    <row r="234" spans="1:19" x14ac:dyDescent="0.15">
      <c r="A234" s="21" t="s">
        <v>7613</v>
      </c>
      <c r="B234" s="21" t="s">
        <v>797</v>
      </c>
      <c r="C234" s="21" t="s">
        <v>5112</v>
      </c>
      <c r="D234" s="21" t="s">
        <v>5113</v>
      </c>
      <c r="E234" s="21" t="s">
        <v>7571</v>
      </c>
      <c r="F234" s="21" t="s">
        <v>6728</v>
      </c>
      <c r="G234" s="21" t="s">
        <v>6756</v>
      </c>
      <c r="H234" s="21" t="s">
        <v>7586</v>
      </c>
      <c r="I234" s="21" t="s">
        <v>7607</v>
      </c>
      <c r="J234" s="21" t="s">
        <v>7608</v>
      </c>
      <c r="K234" s="21" t="s">
        <v>7609</v>
      </c>
      <c r="L234" s="21" t="s">
        <v>1892</v>
      </c>
      <c r="M234" s="21" t="s">
        <v>6816</v>
      </c>
      <c r="N234" s="21" t="s">
        <v>6859</v>
      </c>
      <c r="O234" s="21" t="s">
        <v>797</v>
      </c>
      <c r="P234" s="21" t="s">
        <v>797</v>
      </c>
      <c r="Q234" s="21" t="s">
        <v>797</v>
      </c>
      <c r="R234" s="21" t="s">
        <v>7610</v>
      </c>
      <c r="S234" s="21" t="s">
        <v>6736</v>
      </c>
    </row>
    <row r="235" spans="1:19" x14ac:dyDescent="0.15">
      <c r="A235" s="21" t="s">
        <v>7614</v>
      </c>
      <c r="B235" s="21" t="s">
        <v>797</v>
      </c>
      <c r="C235" s="21" t="s">
        <v>5118</v>
      </c>
      <c r="D235" s="21" t="s">
        <v>5119</v>
      </c>
      <c r="E235" s="21" t="s">
        <v>7571</v>
      </c>
      <c r="F235" s="21" t="s">
        <v>6728</v>
      </c>
      <c r="G235" s="21" t="s">
        <v>6756</v>
      </c>
      <c r="H235" s="21" t="s">
        <v>7586</v>
      </c>
      <c r="I235" s="21" t="s">
        <v>7607</v>
      </c>
      <c r="J235" s="21" t="s">
        <v>7608</v>
      </c>
      <c r="K235" s="21" t="s">
        <v>7609</v>
      </c>
      <c r="L235" s="21" t="s">
        <v>1892</v>
      </c>
      <c r="M235" s="21" t="s">
        <v>6816</v>
      </c>
      <c r="N235" s="21" t="s">
        <v>6859</v>
      </c>
      <c r="O235" s="21" t="s">
        <v>797</v>
      </c>
      <c r="P235" s="21" t="s">
        <v>797</v>
      </c>
      <c r="Q235" s="21" t="s">
        <v>797</v>
      </c>
      <c r="R235" s="21" t="s">
        <v>7610</v>
      </c>
      <c r="S235" s="21" t="s">
        <v>6736</v>
      </c>
    </row>
    <row r="236" spans="1:19" x14ac:dyDescent="0.15">
      <c r="A236" s="21" t="s">
        <v>5178</v>
      </c>
      <c r="B236" s="21" t="s">
        <v>797</v>
      </c>
      <c r="C236" s="21" t="s">
        <v>37</v>
      </c>
      <c r="D236" s="21" t="s">
        <v>5179</v>
      </c>
      <c r="E236" s="21" t="s">
        <v>7571</v>
      </c>
      <c r="F236" s="21" t="s">
        <v>6728</v>
      </c>
      <c r="G236" s="21" t="s">
        <v>6756</v>
      </c>
      <c r="H236" s="21" t="s">
        <v>7586</v>
      </c>
      <c r="I236" s="21" t="s">
        <v>7607</v>
      </c>
      <c r="J236" s="21" t="s">
        <v>7608</v>
      </c>
      <c r="K236" s="21" t="s">
        <v>7609</v>
      </c>
      <c r="L236" s="21" t="s">
        <v>1892</v>
      </c>
      <c r="M236" s="21" t="s">
        <v>6816</v>
      </c>
      <c r="N236" s="21" t="s">
        <v>6859</v>
      </c>
      <c r="O236" s="21" t="s">
        <v>797</v>
      </c>
      <c r="P236" s="21" t="s">
        <v>797</v>
      </c>
      <c r="Q236" s="21" t="s">
        <v>797</v>
      </c>
      <c r="R236" s="21" t="s">
        <v>7610</v>
      </c>
      <c r="S236" s="21" t="s">
        <v>6736</v>
      </c>
    </row>
    <row r="237" spans="1:19" x14ac:dyDescent="0.15">
      <c r="A237" s="21" t="s">
        <v>5120</v>
      </c>
      <c r="B237" s="21" t="s">
        <v>797</v>
      </c>
      <c r="C237" s="21" t="s">
        <v>37</v>
      </c>
      <c r="D237" s="21" t="s">
        <v>5121</v>
      </c>
      <c r="E237" s="21" t="s">
        <v>7571</v>
      </c>
      <c r="F237" s="21" t="s">
        <v>6728</v>
      </c>
      <c r="G237" s="21" t="s">
        <v>6756</v>
      </c>
      <c r="H237" s="21" t="s">
        <v>7586</v>
      </c>
      <c r="I237" s="21" t="s">
        <v>7607</v>
      </c>
      <c r="J237" s="21" t="s">
        <v>7608</v>
      </c>
      <c r="K237" s="21" t="s">
        <v>7609</v>
      </c>
      <c r="L237" s="21" t="s">
        <v>1892</v>
      </c>
      <c r="M237" s="21" t="s">
        <v>6816</v>
      </c>
      <c r="N237" s="21" t="s">
        <v>6859</v>
      </c>
      <c r="O237" s="21" t="s">
        <v>797</v>
      </c>
      <c r="P237" s="21" t="s">
        <v>797</v>
      </c>
      <c r="Q237" s="21" t="s">
        <v>797</v>
      </c>
      <c r="R237" s="21" t="s">
        <v>7610</v>
      </c>
      <c r="S237" s="21" t="s">
        <v>6736</v>
      </c>
    </row>
    <row r="238" spans="1:19" x14ac:dyDescent="0.15">
      <c r="A238" s="21" t="s">
        <v>5184</v>
      </c>
      <c r="B238" s="21" t="s">
        <v>797</v>
      </c>
      <c r="C238" s="21" t="s">
        <v>37</v>
      </c>
      <c r="D238" s="21" t="s">
        <v>5185</v>
      </c>
      <c r="E238" s="21" t="s">
        <v>7571</v>
      </c>
      <c r="F238" s="21" t="s">
        <v>6728</v>
      </c>
      <c r="G238" s="21" t="s">
        <v>6756</v>
      </c>
      <c r="H238" s="21" t="s">
        <v>7586</v>
      </c>
      <c r="I238" s="21" t="s">
        <v>7607</v>
      </c>
      <c r="J238" s="21" t="s">
        <v>7608</v>
      </c>
      <c r="K238" s="21" t="s">
        <v>7609</v>
      </c>
      <c r="L238" s="21" t="s">
        <v>1892</v>
      </c>
      <c r="M238" s="21" t="s">
        <v>6816</v>
      </c>
      <c r="N238" s="21" t="s">
        <v>6859</v>
      </c>
      <c r="O238" s="21" t="s">
        <v>797</v>
      </c>
      <c r="P238" s="21" t="s">
        <v>797</v>
      </c>
      <c r="Q238" s="21" t="s">
        <v>797</v>
      </c>
      <c r="R238" s="21" t="s">
        <v>7610</v>
      </c>
      <c r="S238" s="21" t="s">
        <v>6736</v>
      </c>
    </row>
    <row r="239" spans="1:19" x14ac:dyDescent="0.15">
      <c r="A239" s="21" t="s">
        <v>5124</v>
      </c>
      <c r="B239" s="21" t="s">
        <v>797</v>
      </c>
      <c r="C239" s="21" t="s">
        <v>37</v>
      </c>
      <c r="D239" s="21" t="s">
        <v>5125</v>
      </c>
      <c r="E239" s="21" t="s">
        <v>7571</v>
      </c>
      <c r="F239" s="21" t="s">
        <v>6728</v>
      </c>
      <c r="G239" s="21" t="s">
        <v>6756</v>
      </c>
      <c r="H239" s="21" t="s">
        <v>7586</v>
      </c>
      <c r="I239" s="21" t="s">
        <v>7607</v>
      </c>
      <c r="J239" s="21" t="s">
        <v>7608</v>
      </c>
      <c r="K239" s="21" t="s">
        <v>7609</v>
      </c>
      <c r="L239" s="21" t="s">
        <v>1892</v>
      </c>
      <c r="M239" s="21" t="s">
        <v>6816</v>
      </c>
      <c r="N239" s="21" t="s">
        <v>6859</v>
      </c>
      <c r="O239" s="21" t="s">
        <v>797</v>
      </c>
      <c r="P239" s="21" t="s">
        <v>797</v>
      </c>
      <c r="Q239" s="21" t="s">
        <v>797</v>
      </c>
      <c r="R239" s="21" t="s">
        <v>7610</v>
      </c>
      <c r="S239" s="21" t="s">
        <v>6736</v>
      </c>
    </row>
    <row r="240" spans="1:19" x14ac:dyDescent="0.15">
      <c r="A240" s="21" t="s">
        <v>5126</v>
      </c>
      <c r="B240" s="21" t="s">
        <v>797</v>
      </c>
      <c r="C240" s="21" t="s">
        <v>37</v>
      </c>
      <c r="D240" s="21" t="s">
        <v>5127</v>
      </c>
      <c r="E240" s="21" t="s">
        <v>7571</v>
      </c>
      <c r="F240" s="21" t="s">
        <v>6728</v>
      </c>
      <c r="G240" s="21" t="s">
        <v>6756</v>
      </c>
      <c r="H240" s="21" t="s">
        <v>7586</v>
      </c>
      <c r="I240" s="21" t="s">
        <v>7607</v>
      </c>
      <c r="J240" s="21" t="s">
        <v>7608</v>
      </c>
      <c r="K240" s="21" t="s">
        <v>7609</v>
      </c>
      <c r="L240" s="21" t="s">
        <v>1892</v>
      </c>
      <c r="M240" s="21" t="s">
        <v>6816</v>
      </c>
      <c r="N240" s="21" t="s">
        <v>6859</v>
      </c>
      <c r="O240" s="21" t="s">
        <v>797</v>
      </c>
      <c r="P240" s="21" t="s">
        <v>797</v>
      </c>
      <c r="Q240" s="21" t="s">
        <v>797</v>
      </c>
      <c r="R240" s="21" t="s">
        <v>7610</v>
      </c>
      <c r="S240" s="21" t="s">
        <v>6736</v>
      </c>
    </row>
    <row r="241" spans="1:19" x14ac:dyDescent="0.15">
      <c r="A241" s="21" t="s">
        <v>5128</v>
      </c>
      <c r="B241" s="21" t="s">
        <v>797</v>
      </c>
      <c r="C241" s="21" t="s">
        <v>37</v>
      </c>
      <c r="D241" s="21" t="s">
        <v>5129</v>
      </c>
      <c r="E241" s="21" t="s">
        <v>7571</v>
      </c>
      <c r="F241" s="21" t="s">
        <v>6728</v>
      </c>
      <c r="G241" s="21" t="s">
        <v>6756</v>
      </c>
      <c r="H241" s="21" t="s">
        <v>7586</v>
      </c>
      <c r="I241" s="21" t="s">
        <v>7607</v>
      </c>
      <c r="J241" s="21" t="s">
        <v>7608</v>
      </c>
      <c r="K241" s="21" t="s">
        <v>7609</v>
      </c>
      <c r="L241" s="21" t="s">
        <v>1892</v>
      </c>
      <c r="M241" s="21" t="s">
        <v>6816</v>
      </c>
      <c r="N241" s="21" t="s">
        <v>6859</v>
      </c>
      <c r="O241" s="21" t="s">
        <v>797</v>
      </c>
      <c r="P241" s="21" t="s">
        <v>797</v>
      </c>
      <c r="Q241" s="21" t="s">
        <v>797</v>
      </c>
      <c r="R241" s="21" t="s">
        <v>7610</v>
      </c>
      <c r="S241" s="21" t="s">
        <v>6736</v>
      </c>
    </row>
    <row r="242" spans="1:19" x14ac:dyDescent="0.15">
      <c r="A242" s="21" t="s">
        <v>5130</v>
      </c>
      <c r="B242" s="21" t="s">
        <v>797</v>
      </c>
      <c r="C242" s="21" t="s">
        <v>37</v>
      </c>
      <c r="D242" s="21" t="s">
        <v>5131</v>
      </c>
      <c r="E242" s="21" t="s">
        <v>7571</v>
      </c>
      <c r="F242" s="21" t="s">
        <v>6728</v>
      </c>
      <c r="G242" s="21" t="s">
        <v>6756</v>
      </c>
      <c r="H242" s="21" t="s">
        <v>7586</v>
      </c>
      <c r="I242" s="21" t="s">
        <v>7607</v>
      </c>
      <c r="J242" s="21" t="s">
        <v>7608</v>
      </c>
      <c r="K242" s="21" t="s">
        <v>7609</v>
      </c>
      <c r="L242" s="21" t="s">
        <v>1892</v>
      </c>
      <c r="M242" s="21" t="s">
        <v>6816</v>
      </c>
      <c r="N242" s="21" t="s">
        <v>6859</v>
      </c>
      <c r="O242" s="21" t="s">
        <v>797</v>
      </c>
      <c r="P242" s="21" t="s">
        <v>797</v>
      </c>
      <c r="Q242" s="21" t="s">
        <v>797</v>
      </c>
      <c r="R242" s="21" t="s">
        <v>7610</v>
      </c>
      <c r="S242" s="21" t="s">
        <v>6736</v>
      </c>
    </row>
    <row r="243" spans="1:19" x14ac:dyDescent="0.15">
      <c r="A243" s="21" t="s">
        <v>5132</v>
      </c>
      <c r="B243" s="21" t="s">
        <v>797</v>
      </c>
      <c r="C243" s="21" t="s">
        <v>37</v>
      </c>
      <c r="D243" s="21" t="s">
        <v>5133</v>
      </c>
      <c r="E243" s="21" t="s">
        <v>7571</v>
      </c>
      <c r="F243" s="21" t="s">
        <v>6728</v>
      </c>
      <c r="G243" s="21" t="s">
        <v>6756</v>
      </c>
      <c r="H243" s="21" t="s">
        <v>7586</v>
      </c>
      <c r="I243" s="21" t="s">
        <v>7607</v>
      </c>
      <c r="J243" s="21" t="s">
        <v>7608</v>
      </c>
      <c r="K243" s="21" t="s">
        <v>7609</v>
      </c>
      <c r="L243" s="21" t="s">
        <v>1892</v>
      </c>
      <c r="M243" s="21" t="s">
        <v>6816</v>
      </c>
      <c r="N243" s="21" t="s">
        <v>6859</v>
      </c>
      <c r="O243" s="21" t="s">
        <v>797</v>
      </c>
      <c r="P243" s="21" t="s">
        <v>797</v>
      </c>
      <c r="Q243" s="21" t="s">
        <v>797</v>
      </c>
      <c r="R243" s="21" t="s">
        <v>7610</v>
      </c>
      <c r="S243" s="21" t="s">
        <v>6736</v>
      </c>
    </row>
    <row r="244" spans="1:19" x14ac:dyDescent="0.15">
      <c r="A244" s="21" t="s">
        <v>5134</v>
      </c>
      <c r="B244" s="21" t="s">
        <v>797</v>
      </c>
      <c r="C244" s="21" t="s">
        <v>37</v>
      </c>
      <c r="D244" s="21" t="s">
        <v>5135</v>
      </c>
      <c r="E244" s="21" t="s">
        <v>7571</v>
      </c>
      <c r="F244" s="21" t="s">
        <v>6728</v>
      </c>
      <c r="G244" s="21" t="s">
        <v>6756</v>
      </c>
      <c r="H244" s="21" t="s">
        <v>7586</v>
      </c>
      <c r="I244" s="21" t="s">
        <v>7607</v>
      </c>
      <c r="J244" s="21" t="s">
        <v>7608</v>
      </c>
      <c r="K244" s="21" t="s">
        <v>7609</v>
      </c>
      <c r="L244" s="21" t="s">
        <v>1892</v>
      </c>
      <c r="M244" s="21" t="s">
        <v>6816</v>
      </c>
      <c r="N244" s="21" t="s">
        <v>6859</v>
      </c>
      <c r="O244" s="21" t="s">
        <v>797</v>
      </c>
      <c r="P244" s="21" t="s">
        <v>797</v>
      </c>
      <c r="Q244" s="21" t="s">
        <v>797</v>
      </c>
      <c r="R244" s="21" t="s">
        <v>7610</v>
      </c>
      <c r="S244" s="21" t="s">
        <v>6736</v>
      </c>
    </row>
    <row r="245" spans="1:19" x14ac:dyDescent="0.15">
      <c r="A245" s="21" t="s">
        <v>5136</v>
      </c>
      <c r="B245" s="21" t="s">
        <v>797</v>
      </c>
      <c r="C245" s="21" t="s">
        <v>37</v>
      </c>
      <c r="D245" s="21" t="s">
        <v>5137</v>
      </c>
      <c r="E245" s="21" t="s">
        <v>7571</v>
      </c>
      <c r="F245" s="21" t="s">
        <v>6728</v>
      </c>
      <c r="G245" s="21" t="s">
        <v>6756</v>
      </c>
      <c r="H245" s="21" t="s">
        <v>7586</v>
      </c>
      <c r="I245" s="21" t="s">
        <v>7607</v>
      </c>
      <c r="J245" s="21" t="s">
        <v>7608</v>
      </c>
      <c r="K245" s="21" t="s">
        <v>7609</v>
      </c>
      <c r="L245" s="21" t="s">
        <v>1892</v>
      </c>
      <c r="M245" s="21" t="s">
        <v>6816</v>
      </c>
      <c r="N245" s="21" t="s">
        <v>6859</v>
      </c>
      <c r="O245" s="21" t="s">
        <v>797</v>
      </c>
      <c r="P245" s="21" t="s">
        <v>797</v>
      </c>
      <c r="Q245" s="21" t="s">
        <v>797</v>
      </c>
      <c r="R245" s="21" t="s">
        <v>7610</v>
      </c>
      <c r="S245" s="21" t="s">
        <v>6736</v>
      </c>
    </row>
    <row r="246" spans="1:19" x14ac:dyDescent="0.15">
      <c r="A246" s="21" t="s">
        <v>5180</v>
      </c>
      <c r="B246" s="21" t="s">
        <v>797</v>
      </c>
      <c r="C246" s="21" t="s">
        <v>37</v>
      </c>
      <c r="D246" s="21" t="s">
        <v>5181</v>
      </c>
      <c r="E246" s="21" t="s">
        <v>7571</v>
      </c>
      <c r="F246" s="21" t="s">
        <v>6728</v>
      </c>
      <c r="G246" s="21" t="s">
        <v>6756</v>
      </c>
      <c r="H246" s="21" t="s">
        <v>7586</v>
      </c>
      <c r="I246" s="21" t="s">
        <v>7607</v>
      </c>
      <c r="J246" s="21" t="s">
        <v>7608</v>
      </c>
      <c r="K246" s="21" t="s">
        <v>7609</v>
      </c>
      <c r="L246" s="21" t="s">
        <v>1892</v>
      </c>
      <c r="M246" s="21" t="s">
        <v>6816</v>
      </c>
      <c r="N246" s="21" t="s">
        <v>6859</v>
      </c>
      <c r="O246" s="21" t="s">
        <v>797</v>
      </c>
      <c r="P246" s="21" t="s">
        <v>797</v>
      </c>
      <c r="Q246" s="21" t="s">
        <v>797</v>
      </c>
      <c r="R246" s="21" t="s">
        <v>7610</v>
      </c>
      <c r="S246" s="21" t="s">
        <v>6736</v>
      </c>
    </row>
    <row r="247" spans="1:19" x14ac:dyDescent="0.15">
      <c r="A247" s="21" t="s">
        <v>5140</v>
      </c>
      <c r="B247" s="21" t="s">
        <v>797</v>
      </c>
      <c r="C247" s="21" t="s">
        <v>37</v>
      </c>
      <c r="D247" s="21" t="s">
        <v>5141</v>
      </c>
      <c r="E247" s="21" t="s">
        <v>7571</v>
      </c>
      <c r="F247" s="21" t="s">
        <v>6728</v>
      </c>
      <c r="G247" s="21" t="s">
        <v>6756</v>
      </c>
      <c r="H247" s="21" t="s">
        <v>7586</v>
      </c>
      <c r="I247" s="21" t="s">
        <v>7607</v>
      </c>
      <c r="J247" s="21" t="s">
        <v>7608</v>
      </c>
      <c r="K247" s="21" t="s">
        <v>7609</v>
      </c>
      <c r="L247" s="21" t="s">
        <v>1892</v>
      </c>
      <c r="M247" s="21" t="s">
        <v>6816</v>
      </c>
      <c r="N247" s="21" t="s">
        <v>6859</v>
      </c>
      <c r="O247" s="21" t="s">
        <v>797</v>
      </c>
      <c r="P247" s="21" t="s">
        <v>797</v>
      </c>
      <c r="Q247" s="21" t="s">
        <v>797</v>
      </c>
      <c r="R247" s="21" t="s">
        <v>7610</v>
      </c>
      <c r="S247" s="21" t="s">
        <v>6736</v>
      </c>
    </row>
    <row r="248" spans="1:19" x14ac:dyDescent="0.15">
      <c r="A248" s="21" t="s">
        <v>5142</v>
      </c>
      <c r="B248" s="21" t="s">
        <v>797</v>
      </c>
      <c r="C248" s="21" t="s">
        <v>37</v>
      </c>
      <c r="D248" s="21" t="s">
        <v>5143</v>
      </c>
      <c r="E248" s="21" t="s">
        <v>7571</v>
      </c>
      <c r="F248" s="21" t="s">
        <v>6728</v>
      </c>
      <c r="G248" s="21" t="s">
        <v>6756</v>
      </c>
      <c r="H248" s="21" t="s">
        <v>7586</v>
      </c>
      <c r="I248" s="21" t="s">
        <v>7607</v>
      </c>
      <c r="J248" s="21" t="s">
        <v>7608</v>
      </c>
      <c r="K248" s="21" t="s">
        <v>7609</v>
      </c>
      <c r="L248" s="21" t="s">
        <v>1892</v>
      </c>
      <c r="M248" s="21" t="s">
        <v>6816</v>
      </c>
      <c r="N248" s="21" t="s">
        <v>6859</v>
      </c>
      <c r="O248" s="21" t="s">
        <v>797</v>
      </c>
      <c r="P248" s="21" t="s">
        <v>797</v>
      </c>
      <c r="Q248" s="21" t="s">
        <v>797</v>
      </c>
      <c r="R248" s="21" t="s">
        <v>7610</v>
      </c>
      <c r="S248" s="21" t="s">
        <v>6736</v>
      </c>
    </row>
    <row r="249" spans="1:19" x14ac:dyDescent="0.15">
      <c r="A249" s="21" t="s">
        <v>5144</v>
      </c>
      <c r="B249" s="21" t="s">
        <v>797</v>
      </c>
      <c r="C249" s="21" t="s">
        <v>37</v>
      </c>
      <c r="D249" s="21" t="s">
        <v>5145</v>
      </c>
      <c r="E249" s="21" t="s">
        <v>7571</v>
      </c>
      <c r="F249" s="21" t="s">
        <v>6728</v>
      </c>
      <c r="G249" s="21" t="s">
        <v>6756</v>
      </c>
      <c r="H249" s="21" t="s">
        <v>7586</v>
      </c>
      <c r="I249" s="21" t="s">
        <v>7607</v>
      </c>
      <c r="J249" s="21" t="s">
        <v>7608</v>
      </c>
      <c r="K249" s="21" t="s">
        <v>7609</v>
      </c>
      <c r="L249" s="21" t="s">
        <v>1892</v>
      </c>
      <c r="M249" s="21" t="s">
        <v>6816</v>
      </c>
      <c r="N249" s="21" t="s">
        <v>6859</v>
      </c>
      <c r="O249" s="21" t="s">
        <v>797</v>
      </c>
      <c r="P249" s="21" t="s">
        <v>797</v>
      </c>
      <c r="Q249" s="21" t="s">
        <v>797</v>
      </c>
      <c r="R249" s="21" t="s">
        <v>7610</v>
      </c>
      <c r="S249" s="21" t="s">
        <v>6736</v>
      </c>
    </row>
    <row r="250" spans="1:19" x14ac:dyDescent="0.15">
      <c r="A250" s="21" t="s">
        <v>5146</v>
      </c>
      <c r="B250" s="21" t="s">
        <v>797</v>
      </c>
      <c r="C250" s="21" t="s">
        <v>37</v>
      </c>
      <c r="D250" s="21" t="s">
        <v>5147</v>
      </c>
      <c r="E250" s="21" t="s">
        <v>7571</v>
      </c>
      <c r="F250" s="21" t="s">
        <v>6728</v>
      </c>
      <c r="G250" s="21" t="s">
        <v>6756</v>
      </c>
      <c r="H250" s="21" t="s">
        <v>7586</v>
      </c>
      <c r="I250" s="21" t="s">
        <v>7607</v>
      </c>
      <c r="J250" s="21" t="s">
        <v>7608</v>
      </c>
      <c r="K250" s="21" t="s">
        <v>7609</v>
      </c>
      <c r="L250" s="21" t="s">
        <v>1892</v>
      </c>
      <c r="M250" s="21" t="s">
        <v>6816</v>
      </c>
      <c r="N250" s="21" t="s">
        <v>6859</v>
      </c>
      <c r="O250" s="21" t="s">
        <v>797</v>
      </c>
      <c r="P250" s="21" t="s">
        <v>797</v>
      </c>
      <c r="Q250" s="21" t="s">
        <v>797</v>
      </c>
      <c r="R250" s="21" t="s">
        <v>7610</v>
      </c>
      <c r="S250" s="21" t="s">
        <v>6736</v>
      </c>
    </row>
    <row r="251" spans="1:19" x14ac:dyDescent="0.15">
      <c r="A251" s="21" t="s">
        <v>5148</v>
      </c>
      <c r="B251" s="21" t="s">
        <v>797</v>
      </c>
      <c r="C251" s="21" t="s">
        <v>37</v>
      </c>
      <c r="D251" s="21" t="s">
        <v>5149</v>
      </c>
      <c r="E251" s="21" t="s">
        <v>7571</v>
      </c>
      <c r="F251" s="21" t="s">
        <v>6728</v>
      </c>
      <c r="G251" s="21" t="s">
        <v>6756</v>
      </c>
      <c r="H251" s="21" t="s">
        <v>7586</v>
      </c>
      <c r="I251" s="21" t="s">
        <v>7607</v>
      </c>
      <c r="J251" s="21" t="s">
        <v>7608</v>
      </c>
      <c r="K251" s="21" t="s">
        <v>7609</v>
      </c>
      <c r="L251" s="21" t="s">
        <v>1892</v>
      </c>
      <c r="M251" s="21" t="s">
        <v>6816</v>
      </c>
      <c r="N251" s="21" t="s">
        <v>6859</v>
      </c>
      <c r="O251" s="21" t="s">
        <v>797</v>
      </c>
      <c r="P251" s="21" t="s">
        <v>797</v>
      </c>
      <c r="Q251" s="21" t="s">
        <v>797</v>
      </c>
      <c r="R251" s="21" t="s">
        <v>7610</v>
      </c>
      <c r="S251" s="21" t="s">
        <v>6736</v>
      </c>
    </row>
    <row r="252" spans="1:19" x14ac:dyDescent="0.15">
      <c r="A252" s="21" t="s">
        <v>5150</v>
      </c>
      <c r="B252" s="21" t="s">
        <v>797</v>
      </c>
      <c r="C252" s="21" t="s">
        <v>37</v>
      </c>
      <c r="D252" s="21" t="s">
        <v>5151</v>
      </c>
      <c r="E252" s="21" t="s">
        <v>7571</v>
      </c>
      <c r="F252" s="21" t="s">
        <v>6728</v>
      </c>
      <c r="G252" s="21" t="s">
        <v>6756</v>
      </c>
      <c r="H252" s="21" t="s">
        <v>7586</v>
      </c>
      <c r="I252" s="21" t="s">
        <v>7607</v>
      </c>
      <c r="J252" s="21" t="s">
        <v>7608</v>
      </c>
      <c r="K252" s="21" t="s">
        <v>7609</v>
      </c>
      <c r="L252" s="21" t="s">
        <v>1892</v>
      </c>
      <c r="M252" s="21" t="s">
        <v>6816</v>
      </c>
      <c r="N252" s="21" t="s">
        <v>6859</v>
      </c>
      <c r="O252" s="21" t="s">
        <v>797</v>
      </c>
      <c r="P252" s="21" t="s">
        <v>797</v>
      </c>
      <c r="Q252" s="21" t="s">
        <v>797</v>
      </c>
      <c r="R252" s="21" t="s">
        <v>7610</v>
      </c>
      <c r="S252" s="21" t="s">
        <v>6736</v>
      </c>
    </row>
    <row r="253" spans="1:19" x14ac:dyDescent="0.15">
      <c r="A253" s="21" t="s">
        <v>5152</v>
      </c>
      <c r="B253" s="21" t="s">
        <v>797</v>
      </c>
      <c r="C253" s="21" t="s">
        <v>37</v>
      </c>
      <c r="D253" s="21" t="s">
        <v>5153</v>
      </c>
      <c r="E253" s="21" t="s">
        <v>7571</v>
      </c>
      <c r="F253" s="21" t="s">
        <v>6728</v>
      </c>
      <c r="G253" s="21" t="s">
        <v>6756</v>
      </c>
      <c r="H253" s="21" t="s">
        <v>7586</v>
      </c>
      <c r="I253" s="21" t="s">
        <v>7607</v>
      </c>
      <c r="J253" s="21" t="s">
        <v>7608</v>
      </c>
      <c r="K253" s="21" t="s">
        <v>7609</v>
      </c>
      <c r="L253" s="21" t="s">
        <v>1892</v>
      </c>
      <c r="M253" s="21" t="s">
        <v>6816</v>
      </c>
      <c r="N253" s="21" t="s">
        <v>6859</v>
      </c>
      <c r="O253" s="21" t="s">
        <v>797</v>
      </c>
      <c r="P253" s="21" t="s">
        <v>797</v>
      </c>
      <c r="Q253" s="21" t="s">
        <v>797</v>
      </c>
      <c r="R253" s="21" t="s">
        <v>7610</v>
      </c>
      <c r="S253" s="21" t="s">
        <v>6736</v>
      </c>
    </row>
    <row r="254" spans="1:19" x14ac:dyDescent="0.15">
      <c r="A254" s="21" t="s">
        <v>5154</v>
      </c>
      <c r="B254" s="21" t="s">
        <v>797</v>
      </c>
      <c r="C254" s="21" t="s">
        <v>37</v>
      </c>
      <c r="D254" s="21" t="s">
        <v>5155</v>
      </c>
      <c r="E254" s="21" t="s">
        <v>7571</v>
      </c>
      <c r="F254" s="21" t="s">
        <v>6728</v>
      </c>
      <c r="G254" s="21" t="s">
        <v>6756</v>
      </c>
      <c r="H254" s="21" t="s">
        <v>7586</v>
      </c>
      <c r="I254" s="21" t="s">
        <v>7607</v>
      </c>
      <c r="J254" s="21" t="s">
        <v>7608</v>
      </c>
      <c r="K254" s="21" t="s">
        <v>7609</v>
      </c>
      <c r="L254" s="21" t="s">
        <v>1892</v>
      </c>
      <c r="M254" s="21" t="s">
        <v>6816</v>
      </c>
      <c r="N254" s="21" t="s">
        <v>6859</v>
      </c>
      <c r="O254" s="21" t="s">
        <v>797</v>
      </c>
      <c r="P254" s="21" t="s">
        <v>797</v>
      </c>
      <c r="Q254" s="21" t="s">
        <v>797</v>
      </c>
      <c r="R254" s="21" t="s">
        <v>7610</v>
      </c>
      <c r="S254" s="21" t="s">
        <v>6736</v>
      </c>
    </row>
    <row r="255" spans="1:19" x14ac:dyDescent="0.15">
      <c r="A255" s="21" t="s">
        <v>5156</v>
      </c>
      <c r="B255" s="21" t="s">
        <v>797</v>
      </c>
      <c r="C255" s="21" t="s">
        <v>37</v>
      </c>
      <c r="D255" s="21" t="s">
        <v>5157</v>
      </c>
      <c r="E255" s="21" t="s">
        <v>7571</v>
      </c>
      <c r="F255" s="21" t="s">
        <v>6728</v>
      </c>
      <c r="G255" s="21" t="s">
        <v>6756</v>
      </c>
      <c r="H255" s="21" t="s">
        <v>7586</v>
      </c>
      <c r="I255" s="21" t="s">
        <v>7607</v>
      </c>
      <c r="J255" s="21" t="s">
        <v>7608</v>
      </c>
      <c r="K255" s="21" t="s">
        <v>7609</v>
      </c>
      <c r="L255" s="21" t="s">
        <v>1892</v>
      </c>
      <c r="M255" s="21" t="s">
        <v>6816</v>
      </c>
      <c r="N255" s="21" t="s">
        <v>6859</v>
      </c>
      <c r="O255" s="21" t="s">
        <v>797</v>
      </c>
      <c r="P255" s="21" t="s">
        <v>797</v>
      </c>
      <c r="Q255" s="21" t="s">
        <v>797</v>
      </c>
      <c r="R255" s="21" t="s">
        <v>7610</v>
      </c>
      <c r="S255" s="21" t="s">
        <v>6736</v>
      </c>
    </row>
    <row r="256" spans="1:19" x14ac:dyDescent="0.15">
      <c r="A256" s="21" t="s">
        <v>5158</v>
      </c>
      <c r="B256" s="21" t="s">
        <v>797</v>
      </c>
      <c r="C256" s="21" t="s">
        <v>37</v>
      </c>
      <c r="D256" s="21" t="s">
        <v>5159</v>
      </c>
      <c r="E256" s="21" t="s">
        <v>7571</v>
      </c>
      <c r="F256" s="21" t="s">
        <v>6728</v>
      </c>
      <c r="G256" s="21" t="s">
        <v>6756</v>
      </c>
      <c r="H256" s="21" t="s">
        <v>7586</v>
      </c>
      <c r="I256" s="21" t="s">
        <v>7607</v>
      </c>
      <c r="J256" s="21" t="s">
        <v>7608</v>
      </c>
      <c r="K256" s="21" t="s">
        <v>7609</v>
      </c>
      <c r="L256" s="21" t="s">
        <v>1892</v>
      </c>
      <c r="M256" s="21" t="s">
        <v>6816</v>
      </c>
      <c r="N256" s="21" t="s">
        <v>6859</v>
      </c>
      <c r="O256" s="21" t="s">
        <v>797</v>
      </c>
      <c r="P256" s="21" t="s">
        <v>797</v>
      </c>
      <c r="Q256" s="21" t="s">
        <v>797</v>
      </c>
      <c r="R256" s="21" t="s">
        <v>7610</v>
      </c>
      <c r="S256" s="21" t="s">
        <v>6736</v>
      </c>
    </row>
    <row r="257" spans="1:19" x14ac:dyDescent="0.15">
      <c r="A257" s="21" t="s">
        <v>5160</v>
      </c>
      <c r="B257" s="21" t="s">
        <v>797</v>
      </c>
      <c r="C257" s="21" t="s">
        <v>37</v>
      </c>
      <c r="D257" s="21" t="s">
        <v>5161</v>
      </c>
      <c r="E257" s="21" t="s">
        <v>7571</v>
      </c>
      <c r="F257" s="21" t="s">
        <v>6728</v>
      </c>
      <c r="G257" s="21" t="s">
        <v>6756</v>
      </c>
      <c r="H257" s="21" t="s">
        <v>7586</v>
      </c>
      <c r="I257" s="21" t="s">
        <v>7607</v>
      </c>
      <c r="J257" s="21" t="s">
        <v>7608</v>
      </c>
      <c r="K257" s="21" t="s">
        <v>7609</v>
      </c>
      <c r="L257" s="21" t="s">
        <v>1892</v>
      </c>
      <c r="M257" s="21" t="s">
        <v>6816</v>
      </c>
      <c r="N257" s="21" t="s">
        <v>6859</v>
      </c>
      <c r="O257" s="21" t="s">
        <v>797</v>
      </c>
      <c r="P257" s="21" t="s">
        <v>797</v>
      </c>
      <c r="Q257" s="21" t="s">
        <v>797</v>
      </c>
      <c r="R257" s="21" t="s">
        <v>7610</v>
      </c>
      <c r="S257" s="21" t="s">
        <v>6736</v>
      </c>
    </row>
    <row r="258" spans="1:19" x14ac:dyDescent="0.15">
      <c r="A258" s="21" t="s">
        <v>5162</v>
      </c>
      <c r="B258" s="21" t="s">
        <v>797</v>
      </c>
      <c r="C258" s="21" t="s">
        <v>37</v>
      </c>
      <c r="D258" s="21" t="s">
        <v>5163</v>
      </c>
      <c r="E258" s="21" t="s">
        <v>7571</v>
      </c>
      <c r="F258" s="21" t="s">
        <v>6728</v>
      </c>
      <c r="G258" s="21" t="s">
        <v>6756</v>
      </c>
      <c r="H258" s="21" t="s">
        <v>7586</v>
      </c>
      <c r="I258" s="21" t="s">
        <v>7607</v>
      </c>
      <c r="J258" s="21" t="s">
        <v>7608</v>
      </c>
      <c r="K258" s="21" t="s">
        <v>7609</v>
      </c>
      <c r="L258" s="21" t="s">
        <v>1892</v>
      </c>
      <c r="M258" s="21" t="s">
        <v>6816</v>
      </c>
      <c r="N258" s="21" t="s">
        <v>6859</v>
      </c>
      <c r="O258" s="21" t="s">
        <v>797</v>
      </c>
      <c r="P258" s="21" t="s">
        <v>797</v>
      </c>
      <c r="Q258" s="21" t="s">
        <v>797</v>
      </c>
      <c r="R258" s="21" t="s">
        <v>7610</v>
      </c>
      <c r="S258" s="21" t="s">
        <v>6736</v>
      </c>
    </row>
    <row r="259" spans="1:19" x14ac:dyDescent="0.15">
      <c r="A259" s="21" t="s">
        <v>5170</v>
      </c>
      <c r="B259" s="21" t="s">
        <v>797</v>
      </c>
      <c r="C259" s="21" t="s">
        <v>37</v>
      </c>
      <c r="D259" s="21" t="s">
        <v>5171</v>
      </c>
      <c r="E259" s="21" t="s">
        <v>7571</v>
      </c>
      <c r="F259" s="21" t="s">
        <v>6728</v>
      </c>
      <c r="G259" s="21" t="s">
        <v>6756</v>
      </c>
      <c r="H259" s="21" t="s">
        <v>7586</v>
      </c>
      <c r="I259" s="21" t="s">
        <v>7607</v>
      </c>
      <c r="J259" s="21" t="s">
        <v>7608</v>
      </c>
      <c r="K259" s="21" t="s">
        <v>7609</v>
      </c>
      <c r="L259" s="21" t="s">
        <v>1892</v>
      </c>
      <c r="M259" s="21" t="s">
        <v>6816</v>
      </c>
      <c r="N259" s="21" t="s">
        <v>6859</v>
      </c>
      <c r="O259" s="21" t="s">
        <v>797</v>
      </c>
      <c r="P259" s="21" t="s">
        <v>797</v>
      </c>
      <c r="Q259" s="21" t="s">
        <v>797</v>
      </c>
      <c r="R259" s="21" t="s">
        <v>7610</v>
      </c>
      <c r="S259" s="21" t="s">
        <v>6736</v>
      </c>
    </row>
    <row r="260" spans="1:19" x14ac:dyDescent="0.15">
      <c r="A260" s="21" t="s">
        <v>5172</v>
      </c>
      <c r="B260" s="21" t="s">
        <v>797</v>
      </c>
      <c r="C260" s="21" t="s">
        <v>37</v>
      </c>
      <c r="D260" s="21" t="s">
        <v>5173</v>
      </c>
      <c r="E260" s="21" t="s">
        <v>7571</v>
      </c>
      <c r="F260" s="21" t="s">
        <v>6728</v>
      </c>
      <c r="G260" s="21" t="s">
        <v>6756</v>
      </c>
      <c r="H260" s="21" t="s">
        <v>7586</v>
      </c>
      <c r="I260" s="21" t="s">
        <v>7607</v>
      </c>
      <c r="J260" s="21" t="s">
        <v>7608</v>
      </c>
      <c r="K260" s="21" t="s">
        <v>7609</v>
      </c>
      <c r="L260" s="21" t="s">
        <v>1892</v>
      </c>
      <c r="M260" s="21" t="s">
        <v>6816</v>
      </c>
      <c r="N260" s="21" t="s">
        <v>6859</v>
      </c>
      <c r="O260" s="21" t="s">
        <v>797</v>
      </c>
      <c r="P260" s="21" t="s">
        <v>797</v>
      </c>
      <c r="Q260" s="21" t="s">
        <v>797</v>
      </c>
      <c r="R260" s="21" t="s">
        <v>7610</v>
      </c>
      <c r="S260" s="21" t="s">
        <v>6736</v>
      </c>
    </row>
    <row r="261" spans="1:19" x14ac:dyDescent="0.15">
      <c r="A261" s="21" t="s">
        <v>5174</v>
      </c>
      <c r="B261" s="21" t="s">
        <v>797</v>
      </c>
      <c r="C261" s="21" t="s">
        <v>37</v>
      </c>
      <c r="D261" s="21" t="s">
        <v>5175</v>
      </c>
      <c r="E261" s="21" t="s">
        <v>7571</v>
      </c>
      <c r="F261" s="21" t="s">
        <v>6728</v>
      </c>
      <c r="G261" s="21" t="s">
        <v>6756</v>
      </c>
      <c r="H261" s="21" t="s">
        <v>7586</v>
      </c>
      <c r="I261" s="21" t="s">
        <v>7607</v>
      </c>
      <c r="J261" s="21" t="s">
        <v>7608</v>
      </c>
      <c r="K261" s="21" t="s">
        <v>7609</v>
      </c>
      <c r="L261" s="21" t="s">
        <v>1892</v>
      </c>
      <c r="M261" s="21" t="s">
        <v>6816</v>
      </c>
      <c r="N261" s="21" t="s">
        <v>6859</v>
      </c>
      <c r="O261" s="21" t="s">
        <v>797</v>
      </c>
      <c r="P261" s="21" t="s">
        <v>797</v>
      </c>
      <c r="Q261" s="21" t="s">
        <v>797</v>
      </c>
      <c r="R261" s="21" t="s">
        <v>7610</v>
      </c>
      <c r="S261" s="21" t="s">
        <v>6736</v>
      </c>
    </row>
    <row r="262" spans="1:19" x14ac:dyDescent="0.15">
      <c r="A262" s="21" t="s">
        <v>5176</v>
      </c>
      <c r="B262" s="21" t="s">
        <v>797</v>
      </c>
      <c r="C262" s="21" t="s">
        <v>37</v>
      </c>
      <c r="D262" s="21" t="s">
        <v>5177</v>
      </c>
      <c r="E262" s="21" t="s">
        <v>7571</v>
      </c>
      <c r="F262" s="21" t="s">
        <v>6728</v>
      </c>
      <c r="G262" s="21" t="s">
        <v>6756</v>
      </c>
      <c r="H262" s="21" t="s">
        <v>7586</v>
      </c>
      <c r="I262" s="21" t="s">
        <v>7607</v>
      </c>
      <c r="J262" s="21" t="s">
        <v>7608</v>
      </c>
      <c r="K262" s="21" t="s">
        <v>7609</v>
      </c>
      <c r="L262" s="21" t="s">
        <v>1892</v>
      </c>
      <c r="M262" s="21" t="s">
        <v>6816</v>
      </c>
      <c r="N262" s="21" t="s">
        <v>6859</v>
      </c>
      <c r="O262" s="21" t="s">
        <v>797</v>
      </c>
      <c r="P262" s="21" t="s">
        <v>797</v>
      </c>
      <c r="Q262" s="21" t="s">
        <v>797</v>
      </c>
      <c r="R262" s="21" t="s">
        <v>7610</v>
      </c>
      <c r="S262" s="21" t="s">
        <v>6736</v>
      </c>
    </row>
    <row r="263" spans="1:19" x14ac:dyDescent="0.15">
      <c r="A263" s="21" t="s">
        <v>5182</v>
      </c>
      <c r="B263" s="21" t="s">
        <v>797</v>
      </c>
      <c r="C263" s="21" t="s">
        <v>37</v>
      </c>
      <c r="D263" s="21" t="s">
        <v>5183</v>
      </c>
      <c r="E263" s="21" t="s">
        <v>7571</v>
      </c>
      <c r="F263" s="21" t="s">
        <v>6728</v>
      </c>
      <c r="G263" s="21" t="s">
        <v>6756</v>
      </c>
      <c r="H263" s="21" t="s">
        <v>7586</v>
      </c>
      <c r="I263" s="21" t="s">
        <v>7607</v>
      </c>
      <c r="J263" s="21" t="s">
        <v>7608</v>
      </c>
      <c r="K263" s="21" t="s">
        <v>7609</v>
      </c>
      <c r="L263" s="21" t="s">
        <v>1892</v>
      </c>
      <c r="M263" s="21" t="s">
        <v>6816</v>
      </c>
      <c r="N263" s="21" t="s">
        <v>6859</v>
      </c>
      <c r="O263" s="21" t="s">
        <v>797</v>
      </c>
      <c r="P263" s="21" t="s">
        <v>797</v>
      </c>
      <c r="Q263" s="21" t="s">
        <v>797</v>
      </c>
      <c r="R263" s="21" t="s">
        <v>7610</v>
      </c>
      <c r="S263" s="21" t="s">
        <v>6736</v>
      </c>
    </row>
    <row r="264" spans="1:19" x14ac:dyDescent="0.15">
      <c r="A264" s="21" t="s">
        <v>5122</v>
      </c>
      <c r="B264" s="21" t="s">
        <v>797</v>
      </c>
      <c r="C264" s="21" t="s">
        <v>37</v>
      </c>
      <c r="D264" s="21" t="s">
        <v>5123</v>
      </c>
      <c r="E264" s="21" t="s">
        <v>7571</v>
      </c>
      <c r="F264" s="21" t="s">
        <v>6728</v>
      </c>
      <c r="G264" s="21" t="s">
        <v>6756</v>
      </c>
      <c r="H264" s="21" t="s">
        <v>7586</v>
      </c>
      <c r="I264" s="21" t="s">
        <v>7607</v>
      </c>
      <c r="J264" s="21" t="s">
        <v>7608</v>
      </c>
      <c r="K264" s="21" t="s">
        <v>7609</v>
      </c>
      <c r="L264" s="21" t="s">
        <v>1892</v>
      </c>
      <c r="M264" s="21" t="s">
        <v>6816</v>
      </c>
      <c r="N264" s="21" t="s">
        <v>6859</v>
      </c>
      <c r="O264" s="21" t="s">
        <v>797</v>
      </c>
      <c r="P264" s="21" t="s">
        <v>797</v>
      </c>
      <c r="Q264" s="21" t="s">
        <v>797</v>
      </c>
      <c r="R264" s="21" t="s">
        <v>7610</v>
      </c>
      <c r="S264" s="21" t="s">
        <v>6736</v>
      </c>
    </row>
    <row r="265" spans="1:19" x14ac:dyDescent="0.15">
      <c r="A265" s="21" t="s">
        <v>5168</v>
      </c>
      <c r="B265" s="21" t="s">
        <v>797</v>
      </c>
      <c r="C265" s="21" t="s">
        <v>37</v>
      </c>
      <c r="D265" s="21" t="s">
        <v>5169</v>
      </c>
      <c r="E265" s="21" t="s">
        <v>7571</v>
      </c>
      <c r="F265" s="21" t="s">
        <v>6728</v>
      </c>
      <c r="G265" s="21" t="s">
        <v>6756</v>
      </c>
      <c r="H265" s="21" t="s">
        <v>7586</v>
      </c>
      <c r="I265" s="21" t="s">
        <v>7607</v>
      </c>
      <c r="J265" s="21" t="s">
        <v>7608</v>
      </c>
      <c r="K265" s="21" t="s">
        <v>7609</v>
      </c>
      <c r="L265" s="21" t="s">
        <v>1892</v>
      </c>
      <c r="M265" s="21" t="s">
        <v>6816</v>
      </c>
      <c r="N265" s="21" t="s">
        <v>6859</v>
      </c>
      <c r="O265" s="21" t="s">
        <v>797</v>
      </c>
      <c r="P265" s="21" t="s">
        <v>797</v>
      </c>
      <c r="Q265" s="21" t="s">
        <v>797</v>
      </c>
      <c r="R265" s="21" t="s">
        <v>7610</v>
      </c>
      <c r="S265" s="21" t="s">
        <v>6736</v>
      </c>
    </row>
    <row r="266" spans="1:19" x14ac:dyDescent="0.15">
      <c r="A266" s="21" t="s">
        <v>5166</v>
      </c>
      <c r="B266" s="21" t="s">
        <v>797</v>
      </c>
      <c r="C266" s="21" t="s">
        <v>37</v>
      </c>
      <c r="D266" s="21" t="s">
        <v>5167</v>
      </c>
      <c r="E266" s="21" t="s">
        <v>7571</v>
      </c>
      <c r="F266" s="21" t="s">
        <v>6728</v>
      </c>
      <c r="G266" s="21" t="s">
        <v>6756</v>
      </c>
      <c r="H266" s="21" t="s">
        <v>7586</v>
      </c>
      <c r="I266" s="21" t="s">
        <v>7607</v>
      </c>
      <c r="J266" s="21" t="s">
        <v>7608</v>
      </c>
      <c r="K266" s="21" t="s">
        <v>7609</v>
      </c>
      <c r="L266" s="21" t="s">
        <v>1892</v>
      </c>
      <c r="M266" s="21" t="s">
        <v>6816</v>
      </c>
      <c r="N266" s="21" t="s">
        <v>6859</v>
      </c>
      <c r="O266" s="21" t="s">
        <v>797</v>
      </c>
      <c r="P266" s="21" t="s">
        <v>797</v>
      </c>
      <c r="Q266" s="21" t="s">
        <v>797</v>
      </c>
      <c r="R266" s="21" t="s">
        <v>7610</v>
      </c>
      <c r="S266" s="21" t="s">
        <v>6736</v>
      </c>
    </row>
    <row r="267" spans="1:19" x14ac:dyDescent="0.15">
      <c r="A267" s="21" t="s">
        <v>5164</v>
      </c>
      <c r="B267" s="21" t="s">
        <v>797</v>
      </c>
      <c r="C267" s="21" t="s">
        <v>37</v>
      </c>
      <c r="D267" s="21" t="s">
        <v>5165</v>
      </c>
      <c r="E267" s="21" t="s">
        <v>7571</v>
      </c>
      <c r="F267" s="21" t="s">
        <v>6728</v>
      </c>
      <c r="G267" s="21" t="s">
        <v>6756</v>
      </c>
      <c r="H267" s="21" t="s">
        <v>7586</v>
      </c>
      <c r="I267" s="21" t="s">
        <v>7607</v>
      </c>
      <c r="J267" s="21" t="s">
        <v>7608</v>
      </c>
      <c r="K267" s="21" t="s">
        <v>7609</v>
      </c>
      <c r="L267" s="21" t="s">
        <v>1892</v>
      </c>
      <c r="M267" s="21" t="s">
        <v>6816</v>
      </c>
      <c r="N267" s="21" t="s">
        <v>6859</v>
      </c>
      <c r="O267" s="21" t="s">
        <v>797</v>
      </c>
      <c r="P267" s="21" t="s">
        <v>797</v>
      </c>
      <c r="Q267" s="21" t="s">
        <v>797</v>
      </c>
      <c r="R267" s="21" t="s">
        <v>7610</v>
      </c>
      <c r="S267" s="21" t="s">
        <v>6736</v>
      </c>
    </row>
    <row r="268" spans="1:19" x14ac:dyDescent="0.15">
      <c r="A268" s="21" t="s">
        <v>5138</v>
      </c>
      <c r="B268" s="21" t="s">
        <v>797</v>
      </c>
      <c r="C268" s="21" t="s">
        <v>37</v>
      </c>
      <c r="D268" s="21" t="s">
        <v>5139</v>
      </c>
      <c r="E268" s="21" t="s">
        <v>7571</v>
      </c>
      <c r="F268" s="21" t="s">
        <v>6728</v>
      </c>
      <c r="G268" s="21" t="s">
        <v>6756</v>
      </c>
      <c r="H268" s="21" t="s">
        <v>7586</v>
      </c>
      <c r="I268" s="21" t="s">
        <v>7607</v>
      </c>
      <c r="J268" s="21" t="s">
        <v>7608</v>
      </c>
      <c r="K268" s="21" t="s">
        <v>7609</v>
      </c>
      <c r="L268" s="21" t="s">
        <v>1892</v>
      </c>
      <c r="M268" s="21" t="s">
        <v>6816</v>
      </c>
      <c r="N268" s="21" t="s">
        <v>6859</v>
      </c>
      <c r="O268" s="21" t="s">
        <v>797</v>
      </c>
      <c r="P268" s="21" t="s">
        <v>797</v>
      </c>
      <c r="Q268" s="21" t="s">
        <v>797</v>
      </c>
      <c r="R268" s="21" t="s">
        <v>7610</v>
      </c>
      <c r="S268" s="21" t="s">
        <v>6736</v>
      </c>
    </row>
    <row r="269" spans="1:19" x14ac:dyDescent="0.15">
      <c r="A269" s="21" t="s">
        <v>7615</v>
      </c>
      <c r="B269" s="21" t="s">
        <v>797</v>
      </c>
      <c r="C269" s="21" t="s">
        <v>7616</v>
      </c>
      <c r="D269" s="21" t="s">
        <v>37</v>
      </c>
      <c r="E269" s="21" t="s">
        <v>7007</v>
      </c>
      <c r="F269" s="21" t="s">
        <v>6728</v>
      </c>
      <c r="G269" s="21" t="s">
        <v>6863</v>
      </c>
      <c r="H269" s="21" t="s">
        <v>6730</v>
      </c>
      <c r="I269" s="21" t="s">
        <v>7617</v>
      </c>
      <c r="J269" s="21" t="s">
        <v>797</v>
      </c>
      <c r="K269" s="21" t="s">
        <v>7540</v>
      </c>
      <c r="L269" s="21" t="s">
        <v>1132</v>
      </c>
      <c r="M269" s="21" t="s">
        <v>7341</v>
      </c>
      <c r="N269" s="21" t="s">
        <v>7342</v>
      </c>
      <c r="O269" s="21" t="s">
        <v>797</v>
      </c>
      <c r="P269" s="21" t="s">
        <v>797</v>
      </c>
      <c r="Q269" s="21" t="s">
        <v>797</v>
      </c>
      <c r="R269" s="21" t="s">
        <v>7618</v>
      </c>
      <c r="S269" s="21" t="s">
        <v>6746</v>
      </c>
    </row>
    <row r="270" spans="1:19" x14ac:dyDescent="0.15">
      <c r="A270" s="21" t="s">
        <v>7619</v>
      </c>
      <c r="B270" s="21" t="s">
        <v>797</v>
      </c>
      <c r="C270" s="21" t="s">
        <v>7620</v>
      </c>
      <c r="D270" s="21" t="s">
        <v>7621</v>
      </c>
      <c r="E270" s="21" t="s">
        <v>7007</v>
      </c>
      <c r="F270" s="21" t="s">
        <v>6766</v>
      </c>
      <c r="G270" s="21" t="s">
        <v>6767</v>
      </c>
      <c r="H270" s="21" t="s">
        <v>6838</v>
      </c>
      <c r="I270" s="21" t="s">
        <v>797</v>
      </c>
      <c r="J270" s="21" t="s">
        <v>797</v>
      </c>
      <c r="K270" s="21" t="s">
        <v>797</v>
      </c>
      <c r="L270" s="21" t="s">
        <v>1191</v>
      </c>
      <c r="M270" s="21" t="s">
        <v>6733</v>
      </c>
      <c r="N270" s="21" t="s">
        <v>6734</v>
      </c>
      <c r="O270" s="21" t="s">
        <v>797</v>
      </c>
      <c r="P270" s="21" t="s">
        <v>797</v>
      </c>
      <c r="Q270" s="21" t="s">
        <v>797</v>
      </c>
      <c r="R270" s="21" t="s">
        <v>7622</v>
      </c>
      <c r="S270" s="21" t="s">
        <v>6746</v>
      </c>
    </row>
    <row r="271" spans="1:19" x14ac:dyDescent="0.15">
      <c r="A271" s="21" t="s">
        <v>4721</v>
      </c>
      <c r="B271" s="21" t="s">
        <v>797</v>
      </c>
      <c r="C271" s="21" t="s">
        <v>4722</v>
      </c>
      <c r="D271" s="21" t="s">
        <v>4723</v>
      </c>
      <c r="E271" s="21" t="s">
        <v>7007</v>
      </c>
      <c r="F271" s="21" t="s">
        <v>6728</v>
      </c>
      <c r="G271" s="21" t="s">
        <v>6863</v>
      </c>
      <c r="H271" s="21" t="s">
        <v>6874</v>
      </c>
      <c r="I271" s="21" t="s">
        <v>7623</v>
      </c>
      <c r="J271" s="21" t="s">
        <v>7624</v>
      </c>
      <c r="K271" s="21" t="s">
        <v>797</v>
      </c>
      <c r="L271" s="21" t="s">
        <v>1892</v>
      </c>
      <c r="M271" s="21" t="s">
        <v>6816</v>
      </c>
      <c r="N271" s="21" t="s">
        <v>6859</v>
      </c>
      <c r="O271" s="21" t="s">
        <v>797</v>
      </c>
      <c r="P271" s="21" t="s">
        <v>797</v>
      </c>
      <c r="Q271" s="21" t="s">
        <v>797</v>
      </c>
      <c r="R271" s="21" t="s">
        <v>7625</v>
      </c>
      <c r="S271" s="21" t="s">
        <v>6736</v>
      </c>
    </row>
    <row r="272" spans="1:19" x14ac:dyDescent="0.15">
      <c r="A272" s="21" t="s">
        <v>7626</v>
      </c>
      <c r="B272" s="21" t="s">
        <v>797</v>
      </c>
      <c r="C272" s="21" t="s">
        <v>7627</v>
      </c>
      <c r="D272" s="21" t="s">
        <v>7628</v>
      </c>
      <c r="E272" s="21" t="s">
        <v>7007</v>
      </c>
      <c r="F272" s="21" t="s">
        <v>6728</v>
      </c>
      <c r="G272" s="21" t="s">
        <v>6863</v>
      </c>
      <c r="H272" s="21" t="s">
        <v>6857</v>
      </c>
      <c r="I272" s="21" t="s">
        <v>7629</v>
      </c>
      <c r="J272" s="21" t="s">
        <v>797</v>
      </c>
      <c r="K272" s="21" t="s">
        <v>7630</v>
      </c>
      <c r="L272" s="21" t="s">
        <v>1191</v>
      </c>
      <c r="M272" s="21" t="s">
        <v>6733</v>
      </c>
      <c r="N272" s="21" t="s">
        <v>6734</v>
      </c>
      <c r="O272" s="21" t="s">
        <v>797</v>
      </c>
      <c r="P272" s="21" t="s">
        <v>797</v>
      </c>
      <c r="Q272" s="21" t="s">
        <v>797</v>
      </c>
      <c r="R272" s="21" t="s">
        <v>7631</v>
      </c>
      <c r="S272" s="21" t="s">
        <v>6746</v>
      </c>
    </row>
    <row r="273" spans="1:19" x14ac:dyDescent="0.15">
      <c r="A273" s="21" t="s">
        <v>7632</v>
      </c>
      <c r="B273" s="21" t="s">
        <v>797</v>
      </c>
      <c r="C273" s="21" t="s">
        <v>7633</v>
      </c>
      <c r="D273" s="21" t="s">
        <v>7634</v>
      </c>
      <c r="E273" s="21" t="s">
        <v>7007</v>
      </c>
      <c r="F273" s="21" t="s">
        <v>6728</v>
      </c>
      <c r="G273" s="21" t="s">
        <v>6863</v>
      </c>
      <c r="H273" s="21" t="s">
        <v>6857</v>
      </c>
      <c r="I273" s="21" t="s">
        <v>7635</v>
      </c>
      <c r="J273" s="21" t="s">
        <v>7636</v>
      </c>
      <c r="K273" s="21" t="s">
        <v>797</v>
      </c>
      <c r="L273" s="21" t="s">
        <v>930</v>
      </c>
      <c r="M273" s="21" t="s">
        <v>6983</v>
      </c>
      <c r="N273" s="21" t="s">
        <v>6984</v>
      </c>
      <c r="O273" s="21" t="s">
        <v>797</v>
      </c>
      <c r="P273" s="21" t="s">
        <v>797</v>
      </c>
      <c r="Q273" s="21" t="s">
        <v>797</v>
      </c>
      <c r="R273" s="21" t="s">
        <v>7631</v>
      </c>
      <c r="S273" s="21" t="s">
        <v>6736</v>
      </c>
    </row>
    <row r="274" spans="1:19" x14ac:dyDescent="0.15">
      <c r="A274" s="21" t="s">
        <v>7637</v>
      </c>
      <c r="B274" s="21" t="s">
        <v>797</v>
      </c>
      <c r="C274" s="21" t="s">
        <v>7638</v>
      </c>
      <c r="D274" s="21" t="s">
        <v>7639</v>
      </c>
      <c r="E274" s="21" t="s">
        <v>7007</v>
      </c>
      <c r="F274" s="21" t="s">
        <v>6728</v>
      </c>
      <c r="G274" s="21" t="s">
        <v>6863</v>
      </c>
      <c r="H274" s="21" t="s">
        <v>6857</v>
      </c>
      <c r="I274" s="21" t="s">
        <v>7640</v>
      </c>
      <c r="J274" s="21" t="s">
        <v>797</v>
      </c>
      <c r="K274" s="21" t="s">
        <v>7641</v>
      </c>
      <c r="L274" s="21" t="s">
        <v>1191</v>
      </c>
      <c r="M274" s="21" t="s">
        <v>6733</v>
      </c>
      <c r="N274" s="21" t="s">
        <v>6734</v>
      </c>
      <c r="O274" s="21" t="s">
        <v>797</v>
      </c>
      <c r="P274" s="21" t="s">
        <v>797</v>
      </c>
      <c r="Q274" s="21" t="s">
        <v>797</v>
      </c>
      <c r="R274" s="21" t="s">
        <v>6964</v>
      </c>
      <c r="S274" s="21" t="s">
        <v>6746</v>
      </c>
    </row>
    <row r="275" spans="1:19" x14ac:dyDescent="0.15">
      <c r="A275" s="21" t="s">
        <v>4968</v>
      </c>
      <c r="B275" s="21" t="s">
        <v>797</v>
      </c>
      <c r="C275" s="21" t="s">
        <v>4970</v>
      </c>
      <c r="D275" s="21" t="s">
        <v>4971</v>
      </c>
      <c r="E275" s="21" t="s">
        <v>7015</v>
      </c>
      <c r="F275" s="21" t="s">
        <v>6728</v>
      </c>
      <c r="G275" s="21" t="s">
        <v>6801</v>
      </c>
      <c r="H275" s="21" t="s">
        <v>7642</v>
      </c>
      <c r="I275" s="21" t="s">
        <v>7643</v>
      </c>
      <c r="J275" s="21" t="s">
        <v>797</v>
      </c>
      <c r="K275" s="21" t="s">
        <v>797</v>
      </c>
      <c r="L275" s="21" t="s">
        <v>7454</v>
      </c>
      <c r="M275" s="21" t="s">
        <v>7455</v>
      </c>
      <c r="N275" s="21" t="s">
        <v>797</v>
      </c>
      <c r="O275" s="21" t="s">
        <v>797</v>
      </c>
      <c r="P275" s="21" t="s">
        <v>797</v>
      </c>
      <c r="Q275" s="21" t="s">
        <v>797</v>
      </c>
      <c r="R275" s="21" t="s">
        <v>7644</v>
      </c>
      <c r="S275" s="21" t="s">
        <v>6746</v>
      </c>
    </row>
    <row r="276" spans="1:19" x14ac:dyDescent="0.15">
      <c r="A276" s="21" t="s">
        <v>5015</v>
      </c>
      <c r="B276" s="21" t="s">
        <v>797</v>
      </c>
      <c r="C276" s="21" t="s">
        <v>5017</v>
      </c>
      <c r="D276" s="21" t="s">
        <v>5018</v>
      </c>
      <c r="E276" s="21" t="s">
        <v>7571</v>
      </c>
      <c r="F276" s="21" t="s">
        <v>6728</v>
      </c>
      <c r="G276" s="21" t="s">
        <v>6756</v>
      </c>
      <c r="H276" s="21" t="s">
        <v>7642</v>
      </c>
      <c r="I276" s="21" t="s">
        <v>7415</v>
      </c>
      <c r="J276" s="21" t="s">
        <v>797</v>
      </c>
      <c r="K276" s="21" t="s">
        <v>797</v>
      </c>
      <c r="L276" s="21" t="s">
        <v>835</v>
      </c>
      <c r="M276" s="21" t="s">
        <v>6805</v>
      </c>
      <c r="N276" s="21" t="s">
        <v>7473</v>
      </c>
      <c r="O276" s="21" t="s">
        <v>797</v>
      </c>
      <c r="P276" s="21" t="s">
        <v>797</v>
      </c>
      <c r="Q276" s="21" t="s">
        <v>797</v>
      </c>
      <c r="R276" s="21" t="s">
        <v>7644</v>
      </c>
      <c r="S276" s="21" t="s">
        <v>6746</v>
      </c>
    </row>
    <row r="277" spans="1:19" x14ac:dyDescent="0.15">
      <c r="A277" s="21" t="s">
        <v>7645</v>
      </c>
      <c r="B277" s="21" t="s">
        <v>797</v>
      </c>
      <c r="C277" s="21" t="s">
        <v>516</v>
      </c>
      <c r="D277" s="21" t="s">
        <v>515</v>
      </c>
      <c r="E277" s="21" t="s">
        <v>7007</v>
      </c>
      <c r="F277" s="21" t="s">
        <v>6728</v>
      </c>
      <c r="G277" s="21" t="s">
        <v>6863</v>
      </c>
      <c r="H277" s="21" t="s">
        <v>7646</v>
      </c>
      <c r="I277" s="21" t="s">
        <v>7531</v>
      </c>
      <c r="J277" s="21" t="s">
        <v>7647</v>
      </c>
      <c r="K277" s="21" t="s">
        <v>797</v>
      </c>
      <c r="L277" s="21" t="s">
        <v>995</v>
      </c>
      <c r="M277" s="21" t="s">
        <v>7299</v>
      </c>
      <c r="N277" s="21" t="s">
        <v>7300</v>
      </c>
      <c r="O277" s="21" t="s">
        <v>797</v>
      </c>
      <c r="P277" s="21" t="s">
        <v>797</v>
      </c>
      <c r="Q277" s="21" t="s">
        <v>797</v>
      </c>
      <c r="R277" s="21" t="s">
        <v>7644</v>
      </c>
      <c r="S277" s="21" t="s">
        <v>6736</v>
      </c>
    </row>
    <row r="278" spans="1:19" x14ac:dyDescent="0.15">
      <c r="A278" s="21" t="s">
        <v>7648</v>
      </c>
      <c r="B278" s="21" t="s">
        <v>797</v>
      </c>
      <c r="C278" s="21" t="s">
        <v>7649</v>
      </c>
      <c r="D278" s="21" t="s">
        <v>7650</v>
      </c>
      <c r="E278" s="21" t="s">
        <v>7007</v>
      </c>
      <c r="F278" s="21" t="s">
        <v>6728</v>
      </c>
      <c r="G278" s="21" t="s">
        <v>6863</v>
      </c>
      <c r="H278" s="21" t="s">
        <v>6857</v>
      </c>
      <c r="I278" s="21" t="s">
        <v>7651</v>
      </c>
      <c r="J278" s="21" t="s">
        <v>7652</v>
      </c>
      <c r="K278" s="21" t="s">
        <v>797</v>
      </c>
      <c r="L278" s="21" t="s">
        <v>930</v>
      </c>
      <c r="M278" s="21" t="s">
        <v>6983</v>
      </c>
      <c r="N278" s="21" t="s">
        <v>6984</v>
      </c>
      <c r="O278" s="21" t="s">
        <v>797</v>
      </c>
      <c r="P278" s="21" t="s">
        <v>797</v>
      </c>
      <c r="Q278" s="21" t="s">
        <v>797</v>
      </c>
      <c r="R278" s="21" t="s">
        <v>7653</v>
      </c>
      <c r="S278" s="21" t="s">
        <v>6736</v>
      </c>
    </row>
    <row r="279" spans="1:19" x14ac:dyDescent="0.15">
      <c r="A279" s="21" t="s">
        <v>7654</v>
      </c>
      <c r="B279" s="21" t="s">
        <v>797</v>
      </c>
      <c r="C279" s="21" t="s">
        <v>7655</v>
      </c>
      <c r="D279" s="21" t="s">
        <v>7656</v>
      </c>
      <c r="E279" s="21" t="s">
        <v>7007</v>
      </c>
      <c r="F279" s="21" t="s">
        <v>6766</v>
      </c>
      <c r="G279" s="21" t="s">
        <v>6767</v>
      </c>
      <c r="H279" s="21" t="s">
        <v>6874</v>
      </c>
      <c r="I279" s="21" t="s">
        <v>797</v>
      </c>
      <c r="J279" s="21" t="s">
        <v>797</v>
      </c>
      <c r="K279" s="21" t="s">
        <v>797</v>
      </c>
      <c r="L279" s="21" t="s">
        <v>842</v>
      </c>
      <c r="M279" s="21" t="s">
        <v>6805</v>
      </c>
      <c r="N279" s="21" t="s">
        <v>7391</v>
      </c>
      <c r="O279" s="21" t="s">
        <v>7392</v>
      </c>
      <c r="P279" s="21" t="s">
        <v>7393</v>
      </c>
      <c r="Q279" s="21" t="s">
        <v>797</v>
      </c>
      <c r="R279" s="21" t="s">
        <v>7657</v>
      </c>
      <c r="S279" s="21" t="s">
        <v>6746</v>
      </c>
    </row>
    <row r="280" spans="1:19" x14ac:dyDescent="0.15">
      <c r="A280" s="21" t="s">
        <v>7658</v>
      </c>
      <c r="B280" s="21" t="s">
        <v>797</v>
      </c>
      <c r="C280" s="21" t="s">
        <v>7659</v>
      </c>
      <c r="D280" s="21" t="s">
        <v>7660</v>
      </c>
      <c r="E280" s="21" t="s">
        <v>7007</v>
      </c>
      <c r="F280" s="21" t="s">
        <v>6766</v>
      </c>
      <c r="G280" s="21" t="s">
        <v>6766</v>
      </c>
      <c r="H280" s="21" t="s">
        <v>7661</v>
      </c>
      <c r="I280" s="21" t="s">
        <v>797</v>
      </c>
      <c r="J280" s="21" t="s">
        <v>797</v>
      </c>
      <c r="K280" s="21" t="s">
        <v>797</v>
      </c>
      <c r="L280" s="21" t="s">
        <v>842</v>
      </c>
      <c r="M280" s="21" t="s">
        <v>6805</v>
      </c>
      <c r="N280" s="21" t="s">
        <v>7391</v>
      </c>
      <c r="O280" s="21" t="s">
        <v>7392</v>
      </c>
      <c r="P280" s="21" t="s">
        <v>7393</v>
      </c>
      <c r="Q280" s="21" t="s">
        <v>797</v>
      </c>
      <c r="R280" s="21" t="s">
        <v>7657</v>
      </c>
      <c r="S280" s="21" t="s">
        <v>6746</v>
      </c>
    </row>
    <row r="281" spans="1:19" x14ac:dyDescent="0.15">
      <c r="A281" s="21" t="s">
        <v>7662</v>
      </c>
      <c r="B281" s="21" t="s">
        <v>797</v>
      </c>
      <c r="C281" s="21" t="s">
        <v>7663</v>
      </c>
      <c r="D281" s="21" t="s">
        <v>37</v>
      </c>
      <c r="E281" s="21" t="s">
        <v>7007</v>
      </c>
      <c r="F281" s="21" t="s">
        <v>6766</v>
      </c>
      <c r="G281" s="21" t="s">
        <v>6766</v>
      </c>
      <c r="H281" s="21" t="s">
        <v>6730</v>
      </c>
      <c r="I281" s="21" t="s">
        <v>797</v>
      </c>
      <c r="J281" s="21" t="s">
        <v>797</v>
      </c>
      <c r="K281" s="21" t="s">
        <v>797</v>
      </c>
      <c r="L281" s="21" t="s">
        <v>842</v>
      </c>
      <c r="M281" s="21" t="s">
        <v>6805</v>
      </c>
      <c r="N281" s="21" t="s">
        <v>7391</v>
      </c>
      <c r="O281" s="21" t="s">
        <v>7392</v>
      </c>
      <c r="P281" s="21" t="s">
        <v>7393</v>
      </c>
      <c r="Q281" s="21" t="s">
        <v>797</v>
      </c>
      <c r="R281" s="21" t="s">
        <v>7657</v>
      </c>
      <c r="S281" s="21" t="s">
        <v>6746</v>
      </c>
    </row>
    <row r="282" spans="1:19" x14ac:dyDescent="0.15">
      <c r="A282" s="21" t="s">
        <v>7664</v>
      </c>
      <c r="B282" s="21" t="s">
        <v>797</v>
      </c>
      <c r="C282" s="21" t="s">
        <v>7665</v>
      </c>
      <c r="D282" s="21" t="s">
        <v>7666</v>
      </c>
      <c r="E282" s="21" t="s">
        <v>7007</v>
      </c>
      <c r="F282" s="21" t="s">
        <v>6766</v>
      </c>
      <c r="G282" s="21" t="s">
        <v>6767</v>
      </c>
      <c r="H282" s="21" t="s">
        <v>6874</v>
      </c>
      <c r="I282" s="21" t="s">
        <v>797</v>
      </c>
      <c r="J282" s="21" t="s">
        <v>797</v>
      </c>
      <c r="K282" s="21" t="s">
        <v>797</v>
      </c>
      <c r="L282" s="21" t="s">
        <v>842</v>
      </c>
      <c r="M282" s="21" t="s">
        <v>6805</v>
      </c>
      <c r="N282" s="21" t="s">
        <v>7391</v>
      </c>
      <c r="O282" s="21" t="s">
        <v>7392</v>
      </c>
      <c r="P282" s="21" t="s">
        <v>7393</v>
      </c>
      <c r="Q282" s="21" t="s">
        <v>797</v>
      </c>
      <c r="R282" s="21" t="s">
        <v>7657</v>
      </c>
      <c r="S282" s="21" t="s">
        <v>6746</v>
      </c>
    </row>
    <row r="283" spans="1:19" x14ac:dyDescent="0.15">
      <c r="A283" s="21" t="s">
        <v>7667</v>
      </c>
      <c r="B283" s="21" t="s">
        <v>797</v>
      </c>
      <c r="C283" s="21" t="s">
        <v>7668</v>
      </c>
      <c r="D283" s="21" t="s">
        <v>7669</v>
      </c>
      <c r="E283" s="21" t="s">
        <v>7007</v>
      </c>
      <c r="F283" s="21" t="s">
        <v>6766</v>
      </c>
      <c r="G283" s="21" t="s">
        <v>6766</v>
      </c>
      <c r="H283" s="21" t="s">
        <v>6857</v>
      </c>
      <c r="I283" s="21" t="s">
        <v>797</v>
      </c>
      <c r="J283" s="21" t="s">
        <v>797</v>
      </c>
      <c r="K283" s="21" t="s">
        <v>797</v>
      </c>
      <c r="L283" s="21" t="s">
        <v>1191</v>
      </c>
      <c r="M283" s="21" t="s">
        <v>6733</v>
      </c>
      <c r="N283" s="21" t="s">
        <v>6734</v>
      </c>
      <c r="O283" s="21" t="s">
        <v>797</v>
      </c>
      <c r="P283" s="21" t="s">
        <v>797</v>
      </c>
      <c r="Q283" s="21" t="s">
        <v>797</v>
      </c>
      <c r="R283" s="21" t="s">
        <v>7657</v>
      </c>
      <c r="S283" s="21" t="s">
        <v>6746</v>
      </c>
    </row>
    <row r="284" spans="1:19" x14ac:dyDescent="0.15">
      <c r="A284" s="21" t="s">
        <v>7670</v>
      </c>
      <c r="B284" s="21" t="s">
        <v>797</v>
      </c>
      <c r="C284" s="21" t="s">
        <v>7671</v>
      </c>
      <c r="D284" s="21" t="s">
        <v>7672</v>
      </c>
      <c r="E284" s="21" t="s">
        <v>7007</v>
      </c>
      <c r="F284" s="21" t="s">
        <v>6766</v>
      </c>
      <c r="G284" s="21" t="s">
        <v>6766</v>
      </c>
      <c r="H284" s="21" t="s">
        <v>6857</v>
      </c>
      <c r="I284" s="21" t="s">
        <v>797</v>
      </c>
      <c r="J284" s="21" t="s">
        <v>797</v>
      </c>
      <c r="K284" s="21" t="s">
        <v>797</v>
      </c>
      <c r="L284" s="21" t="s">
        <v>1191</v>
      </c>
      <c r="M284" s="21" t="s">
        <v>6733</v>
      </c>
      <c r="N284" s="21" t="s">
        <v>6734</v>
      </c>
      <c r="O284" s="21" t="s">
        <v>797</v>
      </c>
      <c r="P284" s="21" t="s">
        <v>797</v>
      </c>
      <c r="Q284" s="21" t="s">
        <v>797</v>
      </c>
      <c r="R284" s="21" t="s">
        <v>7657</v>
      </c>
      <c r="S284" s="21" t="s">
        <v>6746</v>
      </c>
    </row>
    <row r="285" spans="1:19" x14ac:dyDescent="0.15">
      <c r="A285" s="21" t="s">
        <v>7673</v>
      </c>
      <c r="B285" s="21" t="s">
        <v>797</v>
      </c>
      <c r="C285" s="21" t="s">
        <v>7674</v>
      </c>
      <c r="D285" s="21" t="s">
        <v>7675</v>
      </c>
      <c r="E285" s="21" t="s">
        <v>7007</v>
      </c>
      <c r="F285" s="21" t="s">
        <v>6766</v>
      </c>
      <c r="G285" s="21" t="s">
        <v>6767</v>
      </c>
      <c r="H285" s="21" t="s">
        <v>6857</v>
      </c>
      <c r="I285" s="21" t="s">
        <v>797</v>
      </c>
      <c r="J285" s="21" t="s">
        <v>797</v>
      </c>
      <c r="K285" s="21" t="s">
        <v>797</v>
      </c>
      <c r="L285" s="21" t="s">
        <v>842</v>
      </c>
      <c r="M285" s="21" t="s">
        <v>6805</v>
      </c>
      <c r="N285" s="21" t="s">
        <v>7391</v>
      </c>
      <c r="O285" s="21" t="s">
        <v>7392</v>
      </c>
      <c r="P285" s="21" t="s">
        <v>7393</v>
      </c>
      <c r="Q285" s="21" t="s">
        <v>797</v>
      </c>
      <c r="R285" s="21" t="s">
        <v>7657</v>
      </c>
      <c r="S285" s="21" t="s">
        <v>6746</v>
      </c>
    </row>
    <row r="286" spans="1:19" x14ac:dyDescent="0.15">
      <c r="A286" s="21" t="s">
        <v>7676</v>
      </c>
      <c r="B286" s="21" t="s">
        <v>797</v>
      </c>
      <c r="C286" s="21" t="s">
        <v>7677</v>
      </c>
      <c r="D286" s="21" t="s">
        <v>7678</v>
      </c>
      <c r="E286" s="21" t="s">
        <v>7007</v>
      </c>
      <c r="F286" s="21" t="s">
        <v>6728</v>
      </c>
      <c r="G286" s="21" t="s">
        <v>6863</v>
      </c>
      <c r="H286" s="21" t="s">
        <v>6857</v>
      </c>
      <c r="I286" s="21" t="s">
        <v>7679</v>
      </c>
      <c r="J286" s="21" t="s">
        <v>7680</v>
      </c>
      <c r="K286" s="21" t="s">
        <v>797</v>
      </c>
      <c r="L286" s="21" t="s">
        <v>842</v>
      </c>
      <c r="M286" s="21" t="s">
        <v>6805</v>
      </c>
      <c r="N286" s="21" t="s">
        <v>7391</v>
      </c>
      <c r="O286" s="21" t="s">
        <v>7392</v>
      </c>
      <c r="P286" s="21" t="s">
        <v>7393</v>
      </c>
      <c r="Q286" s="21" t="s">
        <v>797</v>
      </c>
      <c r="R286" s="21" t="s">
        <v>7657</v>
      </c>
      <c r="S286" s="21" t="s">
        <v>6736</v>
      </c>
    </row>
    <row r="287" spans="1:19" x14ac:dyDescent="0.15">
      <c r="A287" s="21" t="s">
        <v>5194</v>
      </c>
      <c r="B287" s="21" t="s">
        <v>797</v>
      </c>
      <c r="C287" s="21" t="s">
        <v>37</v>
      </c>
      <c r="D287" s="21" t="s">
        <v>37</v>
      </c>
      <c r="E287" s="21" t="s">
        <v>7007</v>
      </c>
      <c r="F287" s="21" t="s">
        <v>6728</v>
      </c>
      <c r="G287" s="21" t="s">
        <v>6727</v>
      </c>
      <c r="H287" s="21" t="s">
        <v>7681</v>
      </c>
      <c r="I287" s="21" t="s">
        <v>7682</v>
      </c>
      <c r="J287" s="21" t="s">
        <v>797</v>
      </c>
      <c r="K287" s="21" t="s">
        <v>7683</v>
      </c>
      <c r="L287" s="21" t="s">
        <v>811</v>
      </c>
      <c r="M287" s="21" t="s">
        <v>6744</v>
      </c>
      <c r="N287" s="21" t="s">
        <v>6745</v>
      </c>
      <c r="O287" s="21" t="s">
        <v>797</v>
      </c>
      <c r="P287" s="21" t="s">
        <v>797</v>
      </c>
      <c r="Q287" s="21" t="s">
        <v>1892</v>
      </c>
      <c r="R287" s="21" t="s">
        <v>7684</v>
      </c>
      <c r="S287" s="21" t="s">
        <v>6746</v>
      </c>
    </row>
    <row r="288" spans="1:19" x14ac:dyDescent="0.15">
      <c r="A288" s="21" t="s">
        <v>5202</v>
      </c>
      <c r="B288" s="21" t="s">
        <v>797</v>
      </c>
      <c r="C288" s="21" t="s">
        <v>37</v>
      </c>
      <c r="D288" s="21" t="s">
        <v>5203</v>
      </c>
      <c r="E288" s="21" t="s">
        <v>7007</v>
      </c>
      <c r="F288" s="21" t="s">
        <v>6728</v>
      </c>
      <c r="G288" s="21" t="s">
        <v>6727</v>
      </c>
      <c r="H288" s="21" t="s">
        <v>7681</v>
      </c>
      <c r="I288" s="21" t="s">
        <v>7682</v>
      </c>
      <c r="J288" s="21" t="s">
        <v>797</v>
      </c>
      <c r="K288" s="21" t="s">
        <v>7683</v>
      </c>
      <c r="L288" s="21" t="s">
        <v>811</v>
      </c>
      <c r="M288" s="21" t="s">
        <v>6744</v>
      </c>
      <c r="N288" s="21" t="s">
        <v>6745</v>
      </c>
      <c r="O288" s="21" t="s">
        <v>797</v>
      </c>
      <c r="P288" s="21" t="s">
        <v>797</v>
      </c>
      <c r="Q288" s="21" t="s">
        <v>1892</v>
      </c>
      <c r="R288" s="21" t="s">
        <v>7684</v>
      </c>
      <c r="S288" s="21" t="s">
        <v>6746</v>
      </c>
    </row>
    <row r="289" spans="1:19" x14ac:dyDescent="0.15">
      <c r="A289" s="21" t="s">
        <v>5204</v>
      </c>
      <c r="B289" s="21" t="s">
        <v>797</v>
      </c>
      <c r="C289" s="21" t="s">
        <v>5205</v>
      </c>
      <c r="D289" s="21" t="s">
        <v>5206</v>
      </c>
      <c r="E289" s="21" t="s">
        <v>7007</v>
      </c>
      <c r="F289" s="21" t="s">
        <v>6728</v>
      </c>
      <c r="G289" s="21" t="s">
        <v>6727</v>
      </c>
      <c r="H289" s="21" t="s">
        <v>7681</v>
      </c>
      <c r="I289" s="21" t="s">
        <v>7682</v>
      </c>
      <c r="J289" s="21" t="s">
        <v>797</v>
      </c>
      <c r="K289" s="21" t="s">
        <v>7683</v>
      </c>
      <c r="L289" s="21" t="s">
        <v>811</v>
      </c>
      <c r="M289" s="21" t="s">
        <v>6744</v>
      </c>
      <c r="N289" s="21" t="s">
        <v>6745</v>
      </c>
      <c r="O289" s="21" t="s">
        <v>797</v>
      </c>
      <c r="P289" s="21" t="s">
        <v>797</v>
      </c>
      <c r="Q289" s="21" t="s">
        <v>1892</v>
      </c>
      <c r="R289" s="21" t="s">
        <v>7684</v>
      </c>
      <c r="S289" s="21" t="s">
        <v>6746</v>
      </c>
    </row>
    <row r="290" spans="1:19" x14ac:dyDescent="0.15">
      <c r="A290" s="21" t="s">
        <v>5199</v>
      </c>
      <c r="B290" s="21" t="s">
        <v>797</v>
      </c>
      <c r="C290" s="21" t="s">
        <v>5200</v>
      </c>
      <c r="D290" s="21" t="s">
        <v>5201</v>
      </c>
      <c r="E290" s="21" t="s">
        <v>7007</v>
      </c>
      <c r="F290" s="21" t="s">
        <v>6728</v>
      </c>
      <c r="G290" s="21" t="s">
        <v>6727</v>
      </c>
      <c r="H290" s="21" t="s">
        <v>7681</v>
      </c>
      <c r="I290" s="21" t="s">
        <v>7682</v>
      </c>
      <c r="J290" s="21" t="s">
        <v>797</v>
      </c>
      <c r="K290" s="21" t="s">
        <v>7683</v>
      </c>
      <c r="L290" s="21" t="s">
        <v>811</v>
      </c>
      <c r="M290" s="21" t="s">
        <v>6744</v>
      </c>
      <c r="N290" s="21" t="s">
        <v>6745</v>
      </c>
      <c r="O290" s="21" t="s">
        <v>797</v>
      </c>
      <c r="P290" s="21" t="s">
        <v>797</v>
      </c>
      <c r="Q290" s="21" t="s">
        <v>1892</v>
      </c>
      <c r="R290" s="21" t="s">
        <v>7684</v>
      </c>
      <c r="S290" s="21" t="s">
        <v>6746</v>
      </c>
    </row>
    <row r="291" spans="1:19" x14ac:dyDescent="0.15">
      <c r="A291" s="21" t="s">
        <v>7685</v>
      </c>
      <c r="B291" s="21" t="s">
        <v>797</v>
      </c>
      <c r="C291" s="21" t="s">
        <v>7686</v>
      </c>
      <c r="D291" s="21" t="s">
        <v>7687</v>
      </c>
      <c r="E291" s="21" t="s">
        <v>7007</v>
      </c>
      <c r="F291" s="21" t="s">
        <v>6766</v>
      </c>
      <c r="G291" s="21" t="s">
        <v>6766</v>
      </c>
      <c r="H291" s="21" t="s">
        <v>6857</v>
      </c>
      <c r="I291" s="21" t="s">
        <v>797</v>
      </c>
      <c r="J291" s="21" t="s">
        <v>797</v>
      </c>
      <c r="K291" s="21" t="s">
        <v>797</v>
      </c>
      <c r="L291" s="21" t="s">
        <v>1117</v>
      </c>
      <c r="M291" s="21" t="s">
        <v>6845</v>
      </c>
      <c r="N291" s="21" t="s">
        <v>7062</v>
      </c>
      <c r="O291" s="21" t="s">
        <v>797</v>
      </c>
      <c r="P291" s="21" t="s">
        <v>797</v>
      </c>
      <c r="Q291" s="21" t="s">
        <v>797</v>
      </c>
      <c r="R291" s="21" t="s">
        <v>7684</v>
      </c>
      <c r="S291" s="21" t="s">
        <v>6746</v>
      </c>
    </row>
    <row r="292" spans="1:19" x14ac:dyDescent="0.15">
      <c r="A292" s="21" t="s">
        <v>7688</v>
      </c>
      <c r="B292" s="21" t="s">
        <v>797</v>
      </c>
      <c r="C292" s="21" t="s">
        <v>7689</v>
      </c>
      <c r="D292" s="21" t="s">
        <v>7690</v>
      </c>
      <c r="E292" s="21" t="s">
        <v>7007</v>
      </c>
      <c r="F292" s="21" t="s">
        <v>6766</v>
      </c>
      <c r="G292" s="21" t="s">
        <v>6767</v>
      </c>
      <c r="H292" s="21" t="s">
        <v>6874</v>
      </c>
      <c r="I292" s="21" t="s">
        <v>797</v>
      </c>
      <c r="J292" s="21" t="s">
        <v>797</v>
      </c>
      <c r="K292" s="21" t="s">
        <v>797</v>
      </c>
      <c r="L292" s="21" t="s">
        <v>1191</v>
      </c>
      <c r="M292" s="21" t="s">
        <v>6733</v>
      </c>
      <c r="N292" s="21" t="s">
        <v>6734</v>
      </c>
      <c r="O292" s="21" t="s">
        <v>797</v>
      </c>
      <c r="P292" s="21" t="s">
        <v>797</v>
      </c>
      <c r="Q292" s="21" t="s">
        <v>797</v>
      </c>
      <c r="R292" s="21" t="s">
        <v>7684</v>
      </c>
      <c r="S292" s="21" t="s">
        <v>6746</v>
      </c>
    </row>
    <row r="293" spans="1:19" x14ac:dyDescent="0.15">
      <c r="A293" s="21" t="s">
        <v>4345</v>
      </c>
      <c r="B293" s="21" t="s">
        <v>797</v>
      </c>
      <c r="C293" s="21" t="s">
        <v>4346</v>
      </c>
      <c r="D293" s="21" t="s">
        <v>4347</v>
      </c>
      <c r="E293" s="21" t="s">
        <v>7007</v>
      </c>
      <c r="F293" s="21" t="s">
        <v>6766</v>
      </c>
      <c r="G293" s="21" t="s">
        <v>6767</v>
      </c>
      <c r="H293" s="21" t="s">
        <v>6874</v>
      </c>
      <c r="I293" s="21" t="s">
        <v>797</v>
      </c>
      <c r="J293" s="21" t="s">
        <v>797</v>
      </c>
      <c r="K293" s="21" t="s">
        <v>797</v>
      </c>
      <c r="L293" s="21" t="s">
        <v>1191</v>
      </c>
      <c r="M293" s="21" t="s">
        <v>6733</v>
      </c>
      <c r="N293" s="21" t="s">
        <v>6734</v>
      </c>
      <c r="O293" s="21" t="s">
        <v>797</v>
      </c>
      <c r="P293" s="21" t="s">
        <v>797</v>
      </c>
      <c r="Q293" s="21" t="s">
        <v>797</v>
      </c>
      <c r="R293" s="21" t="s">
        <v>7691</v>
      </c>
      <c r="S293" s="21" t="s">
        <v>6746</v>
      </c>
    </row>
    <row r="294" spans="1:19" x14ac:dyDescent="0.15">
      <c r="A294" s="21" t="s">
        <v>7692</v>
      </c>
      <c r="B294" s="21" t="s">
        <v>797</v>
      </c>
      <c r="C294" s="21" t="s">
        <v>7693</v>
      </c>
      <c r="D294" s="21" t="s">
        <v>7694</v>
      </c>
      <c r="E294" s="21" t="s">
        <v>7007</v>
      </c>
      <c r="F294" s="21" t="s">
        <v>6728</v>
      </c>
      <c r="G294" s="21" t="s">
        <v>6863</v>
      </c>
      <c r="H294" s="21" t="s">
        <v>6857</v>
      </c>
      <c r="I294" s="21" t="s">
        <v>7640</v>
      </c>
      <c r="J294" s="21" t="s">
        <v>797</v>
      </c>
      <c r="K294" s="21" t="s">
        <v>797</v>
      </c>
      <c r="L294" s="21" t="s">
        <v>835</v>
      </c>
      <c r="M294" s="21" t="s">
        <v>6805</v>
      </c>
      <c r="N294" s="21" t="s">
        <v>7473</v>
      </c>
      <c r="O294" s="21" t="s">
        <v>797</v>
      </c>
      <c r="P294" s="21" t="s">
        <v>797</v>
      </c>
      <c r="Q294" s="21" t="s">
        <v>797</v>
      </c>
      <c r="R294" s="21" t="s">
        <v>7691</v>
      </c>
      <c r="S294" s="21" t="s">
        <v>6746</v>
      </c>
    </row>
    <row r="295" spans="1:19" x14ac:dyDescent="0.15">
      <c r="A295" s="21" t="s">
        <v>7695</v>
      </c>
      <c r="B295" s="21" t="s">
        <v>797</v>
      </c>
      <c r="C295" s="21" t="s">
        <v>7696</v>
      </c>
      <c r="D295" s="21" t="s">
        <v>7697</v>
      </c>
      <c r="E295" s="21" t="s">
        <v>7007</v>
      </c>
      <c r="F295" s="21" t="s">
        <v>6728</v>
      </c>
      <c r="G295" s="21" t="s">
        <v>6863</v>
      </c>
      <c r="H295" s="21" t="s">
        <v>6730</v>
      </c>
      <c r="I295" s="21" t="s">
        <v>7698</v>
      </c>
      <c r="J295" s="21" t="s">
        <v>797</v>
      </c>
      <c r="K295" s="21" t="s">
        <v>797</v>
      </c>
      <c r="L295" s="21" t="s">
        <v>835</v>
      </c>
      <c r="M295" s="21" t="s">
        <v>6805</v>
      </c>
      <c r="N295" s="21" t="s">
        <v>7473</v>
      </c>
      <c r="O295" s="21" t="s">
        <v>797</v>
      </c>
      <c r="P295" s="21" t="s">
        <v>797</v>
      </c>
      <c r="Q295" s="21" t="s">
        <v>797</v>
      </c>
      <c r="R295" s="21" t="s">
        <v>7691</v>
      </c>
      <c r="S295" s="21" t="s">
        <v>6746</v>
      </c>
    </row>
    <row r="296" spans="1:19" x14ac:dyDescent="0.15">
      <c r="A296" s="21" t="s">
        <v>7699</v>
      </c>
      <c r="B296" s="21" t="s">
        <v>797</v>
      </c>
      <c r="C296" s="21" t="s">
        <v>7700</v>
      </c>
      <c r="D296" s="21" t="s">
        <v>7701</v>
      </c>
      <c r="E296" s="21" t="s">
        <v>7007</v>
      </c>
      <c r="F296" s="21" t="s">
        <v>6728</v>
      </c>
      <c r="G296" s="21" t="s">
        <v>6863</v>
      </c>
      <c r="H296" s="21" t="s">
        <v>6857</v>
      </c>
      <c r="I296" s="21" t="s">
        <v>7702</v>
      </c>
      <c r="J296" s="21" t="s">
        <v>7703</v>
      </c>
      <c r="K296" s="21" t="s">
        <v>797</v>
      </c>
      <c r="L296" s="21" t="s">
        <v>995</v>
      </c>
      <c r="M296" s="21" t="s">
        <v>7299</v>
      </c>
      <c r="N296" s="21" t="s">
        <v>7300</v>
      </c>
      <c r="O296" s="21" t="s">
        <v>797</v>
      </c>
      <c r="P296" s="21" t="s">
        <v>797</v>
      </c>
      <c r="Q296" s="21" t="s">
        <v>797</v>
      </c>
      <c r="R296" s="21" t="s">
        <v>7691</v>
      </c>
      <c r="S296" s="21" t="s">
        <v>6736</v>
      </c>
    </row>
    <row r="297" spans="1:19" x14ac:dyDescent="0.15">
      <c r="A297" s="21" t="s">
        <v>7704</v>
      </c>
      <c r="B297" s="21" t="s">
        <v>797</v>
      </c>
      <c r="C297" s="21" t="s">
        <v>7705</v>
      </c>
      <c r="D297" s="21" t="s">
        <v>7706</v>
      </c>
      <c r="E297" s="21" t="s">
        <v>7007</v>
      </c>
      <c r="F297" s="21" t="s">
        <v>6728</v>
      </c>
      <c r="G297" s="21" t="s">
        <v>6863</v>
      </c>
      <c r="H297" s="21" t="s">
        <v>6857</v>
      </c>
      <c r="I297" s="21" t="s">
        <v>7702</v>
      </c>
      <c r="J297" s="21" t="s">
        <v>7707</v>
      </c>
      <c r="K297" s="21" t="s">
        <v>797</v>
      </c>
      <c r="L297" s="21" t="s">
        <v>995</v>
      </c>
      <c r="M297" s="21" t="s">
        <v>7299</v>
      </c>
      <c r="N297" s="21" t="s">
        <v>7300</v>
      </c>
      <c r="O297" s="21" t="s">
        <v>797</v>
      </c>
      <c r="P297" s="21" t="s">
        <v>797</v>
      </c>
      <c r="Q297" s="21" t="s">
        <v>797</v>
      </c>
      <c r="R297" s="21" t="s">
        <v>7691</v>
      </c>
      <c r="S297" s="21" t="s">
        <v>6736</v>
      </c>
    </row>
    <row r="298" spans="1:19" x14ac:dyDescent="0.15">
      <c r="A298" s="21" t="s">
        <v>7708</v>
      </c>
      <c r="B298" s="21" t="s">
        <v>7709</v>
      </c>
      <c r="C298" s="21" t="s">
        <v>7710</v>
      </c>
      <c r="D298" s="21" t="s">
        <v>7711</v>
      </c>
      <c r="E298" s="21" t="s">
        <v>7007</v>
      </c>
      <c r="F298" s="21" t="s">
        <v>6728</v>
      </c>
      <c r="G298" s="21" t="s">
        <v>6863</v>
      </c>
      <c r="H298" s="21" t="s">
        <v>6857</v>
      </c>
      <c r="I298" s="21" t="s">
        <v>7691</v>
      </c>
      <c r="J298" s="21" t="s">
        <v>7712</v>
      </c>
      <c r="K298" s="21" t="s">
        <v>797</v>
      </c>
      <c r="L298" s="21" t="s">
        <v>995</v>
      </c>
      <c r="M298" s="21" t="s">
        <v>7299</v>
      </c>
      <c r="N298" s="21" t="s">
        <v>7300</v>
      </c>
      <c r="O298" s="21" t="s">
        <v>797</v>
      </c>
      <c r="P298" s="21" t="s">
        <v>797</v>
      </c>
      <c r="Q298" s="21" t="s">
        <v>797</v>
      </c>
      <c r="R298" s="21" t="s">
        <v>7691</v>
      </c>
      <c r="S298" s="21" t="s">
        <v>6736</v>
      </c>
    </row>
    <row r="299" spans="1:19" x14ac:dyDescent="0.15">
      <c r="A299" s="21" t="s">
        <v>7713</v>
      </c>
      <c r="B299" s="21" t="s">
        <v>797</v>
      </c>
      <c r="C299" s="21" t="s">
        <v>7714</v>
      </c>
      <c r="D299" s="21" t="s">
        <v>7715</v>
      </c>
      <c r="E299" s="21" t="s">
        <v>7007</v>
      </c>
      <c r="F299" s="21" t="s">
        <v>6728</v>
      </c>
      <c r="G299" s="21" t="s">
        <v>6863</v>
      </c>
      <c r="H299" s="21" t="s">
        <v>6857</v>
      </c>
      <c r="I299" s="21" t="s">
        <v>7702</v>
      </c>
      <c r="J299" s="21" t="s">
        <v>7716</v>
      </c>
      <c r="K299" s="21" t="s">
        <v>797</v>
      </c>
      <c r="L299" s="21" t="s">
        <v>1892</v>
      </c>
      <c r="M299" s="21" t="s">
        <v>6816</v>
      </c>
      <c r="N299" s="21" t="s">
        <v>6859</v>
      </c>
      <c r="O299" s="21" t="s">
        <v>797</v>
      </c>
      <c r="P299" s="21" t="s">
        <v>797</v>
      </c>
      <c r="Q299" s="21" t="s">
        <v>797</v>
      </c>
      <c r="R299" s="21" t="s">
        <v>7691</v>
      </c>
      <c r="S299" s="21" t="s">
        <v>6736</v>
      </c>
    </row>
    <row r="300" spans="1:19" x14ac:dyDescent="0.15">
      <c r="A300" s="21" t="s">
        <v>7717</v>
      </c>
      <c r="B300" s="21" t="s">
        <v>797</v>
      </c>
      <c r="C300" s="21" t="s">
        <v>7718</v>
      </c>
      <c r="D300" s="21" t="s">
        <v>7719</v>
      </c>
      <c r="E300" s="21" t="s">
        <v>7007</v>
      </c>
      <c r="F300" s="21" t="s">
        <v>6728</v>
      </c>
      <c r="G300" s="21" t="s">
        <v>6863</v>
      </c>
      <c r="H300" s="21" t="s">
        <v>6857</v>
      </c>
      <c r="I300" s="21" t="s">
        <v>7702</v>
      </c>
      <c r="J300" s="21" t="s">
        <v>7720</v>
      </c>
      <c r="K300" s="21" t="s">
        <v>797</v>
      </c>
      <c r="L300" s="21" t="s">
        <v>1892</v>
      </c>
      <c r="M300" s="21" t="s">
        <v>6816</v>
      </c>
      <c r="N300" s="21" t="s">
        <v>6859</v>
      </c>
      <c r="O300" s="21" t="s">
        <v>797</v>
      </c>
      <c r="P300" s="21" t="s">
        <v>797</v>
      </c>
      <c r="Q300" s="21" t="s">
        <v>797</v>
      </c>
      <c r="R300" s="21" t="s">
        <v>7691</v>
      </c>
      <c r="S300" s="21" t="s">
        <v>6736</v>
      </c>
    </row>
    <row r="301" spans="1:19" x14ac:dyDescent="0.15">
      <c r="A301" s="21" t="s">
        <v>7721</v>
      </c>
      <c r="B301" s="21" t="s">
        <v>797</v>
      </c>
      <c r="C301" s="21" t="s">
        <v>7722</v>
      </c>
      <c r="D301" s="21" t="s">
        <v>7723</v>
      </c>
      <c r="E301" s="21" t="s">
        <v>7007</v>
      </c>
      <c r="F301" s="21" t="s">
        <v>6728</v>
      </c>
      <c r="G301" s="21" t="s">
        <v>6863</v>
      </c>
      <c r="H301" s="21" t="s">
        <v>6857</v>
      </c>
      <c r="I301" s="21" t="s">
        <v>7702</v>
      </c>
      <c r="J301" s="21" t="s">
        <v>7724</v>
      </c>
      <c r="K301" s="21" t="s">
        <v>797</v>
      </c>
      <c r="L301" s="21" t="s">
        <v>995</v>
      </c>
      <c r="M301" s="21" t="s">
        <v>7299</v>
      </c>
      <c r="N301" s="21" t="s">
        <v>7300</v>
      </c>
      <c r="O301" s="21" t="s">
        <v>797</v>
      </c>
      <c r="P301" s="21" t="s">
        <v>797</v>
      </c>
      <c r="Q301" s="21" t="s">
        <v>797</v>
      </c>
      <c r="R301" s="21" t="s">
        <v>7691</v>
      </c>
      <c r="S301" s="21" t="s">
        <v>6736</v>
      </c>
    </row>
    <row r="302" spans="1:19" x14ac:dyDescent="0.15">
      <c r="A302" s="21" t="s">
        <v>7725</v>
      </c>
      <c r="B302" s="21" t="s">
        <v>797</v>
      </c>
      <c r="C302" s="21" t="s">
        <v>7726</v>
      </c>
      <c r="D302" s="21" t="s">
        <v>7727</v>
      </c>
      <c r="E302" s="21" t="s">
        <v>7007</v>
      </c>
      <c r="F302" s="21" t="s">
        <v>6766</v>
      </c>
      <c r="G302" s="21" t="s">
        <v>6767</v>
      </c>
      <c r="H302" s="21" t="s">
        <v>6857</v>
      </c>
      <c r="I302" s="21" t="s">
        <v>797</v>
      </c>
      <c r="J302" s="21" t="s">
        <v>797</v>
      </c>
      <c r="K302" s="21" t="s">
        <v>797</v>
      </c>
      <c r="L302" s="21" t="s">
        <v>995</v>
      </c>
      <c r="M302" s="21" t="s">
        <v>7299</v>
      </c>
      <c r="N302" s="21" t="s">
        <v>7300</v>
      </c>
      <c r="O302" s="21" t="s">
        <v>797</v>
      </c>
      <c r="P302" s="21" t="s">
        <v>797</v>
      </c>
      <c r="Q302" s="21" t="s">
        <v>797</v>
      </c>
      <c r="R302" s="21" t="s">
        <v>7691</v>
      </c>
      <c r="S302" s="21" t="s">
        <v>6746</v>
      </c>
    </row>
    <row r="303" spans="1:19" x14ac:dyDescent="0.15">
      <c r="A303" s="21" t="s">
        <v>7728</v>
      </c>
      <c r="B303" s="21" t="s">
        <v>797</v>
      </c>
      <c r="C303" s="21" t="s">
        <v>7729</v>
      </c>
      <c r="D303" s="21" t="s">
        <v>7730</v>
      </c>
      <c r="E303" s="21" t="s">
        <v>7007</v>
      </c>
      <c r="F303" s="21" t="s">
        <v>6766</v>
      </c>
      <c r="G303" s="21" t="s">
        <v>6767</v>
      </c>
      <c r="H303" s="21" t="s">
        <v>6730</v>
      </c>
      <c r="I303" s="21" t="s">
        <v>797</v>
      </c>
      <c r="J303" s="21" t="s">
        <v>797</v>
      </c>
      <c r="K303" s="21" t="s">
        <v>797</v>
      </c>
      <c r="L303" s="21" t="s">
        <v>948</v>
      </c>
      <c r="M303" s="21" t="s">
        <v>6926</v>
      </c>
      <c r="N303" s="21" t="s">
        <v>6927</v>
      </c>
      <c r="O303" s="21" t="s">
        <v>6928</v>
      </c>
      <c r="P303" s="21" t="s">
        <v>797</v>
      </c>
      <c r="Q303" s="21" t="s">
        <v>797</v>
      </c>
      <c r="R303" s="21" t="s">
        <v>7691</v>
      </c>
      <c r="S303" s="21" t="s">
        <v>6746</v>
      </c>
    </row>
    <row r="304" spans="1:19" x14ac:dyDescent="0.15">
      <c r="A304" s="21" t="s">
        <v>7731</v>
      </c>
      <c r="B304" s="21" t="s">
        <v>797</v>
      </c>
      <c r="C304" s="21" t="s">
        <v>7732</v>
      </c>
      <c r="D304" s="21" t="s">
        <v>7733</v>
      </c>
      <c r="E304" s="21" t="s">
        <v>7007</v>
      </c>
      <c r="F304" s="21" t="s">
        <v>6766</v>
      </c>
      <c r="G304" s="21" t="s">
        <v>6767</v>
      </c>
      <c r="H304" s="21" t="s">
        <v>6874</v>
      </c>
      <c r="I304" s="21" t="s">
        <v>797</v>
      </c>
      <c r="J304" s="21" t="s">
        <v>797</v>
      </c>
      <c r="K304" s="21" t="s">
        <v>797</v>
      </c>
      <c r="L304" s="21" t="s">
        <v>824</v>
      </c>
      <c r="M304" s="21" t="s">
        <v>6908</v>
      </c>
      <c r="N304" s="21" t="s">
        <v>6909</v>
      </c>
      <c r="O304" s="21" t="s">
        <v>797</v>
      </c>
      <c r="P304" s="21" t="s">
        <v>797</v>
      </c>
      <c r="Q304" s="21" t="s">
        <v>797</v>
      </c>
      <c r="R304" s="21" t="s">
        <v>7691</v>
      </c>
      <c r="S304" s="21" t="s">
        <v>6746</v>
      </c>
    </row>
    <row r="305" spans="1:19" x14ac:dyDescent="0.15">
      <c r="A305" s="21" t="s">
        <v>7734</v>
      </c>
      <c r="B305" s="21" t="s">
        <v>797</v>
      </c>
      <c r="C305" s="21" t="s">
        <v>7735</v>
      </c>
      <c r="D305" s="21" t="s">
        <v>7736</v>
      </c>
      <c r="E305" s="21" t="s">
        <v>7007</v>
      </c>
      <c r="F305" s="21" t="s">
        <v>6728</v>
      </c>
      <c r="G305" s="21" t="s">
        <v>6863</v>
      </c>
      <c r="H305" s="21" t="s">
        <v>6857</v>
      </c>
      <c r="I305" s="21" t="s">
        <v>7640</v>
      </c>
      <c r="J305" s="21" t="s">
        <v>797</v>
      </c>
      <c r="K305" s="21" t="s">
        <v>797</v>
      </c>
      <c r="L305" s="21" t="s">
        <v>835</v>
      </c>
      <c r="M305" s="21" t="s">
        <v>6805</v>
      </c>
      <c r="N305" s="21" t="s">
        <v>7473</v>
      </c>
      <c r="O305" s="21" t="s">
        <v>797</v>
      </c>
      <c r="P305" s="21" t="s">
        <v>797</v>
      </c>
      <c r="Q305" s="21" t="s">
        <v>797</v>
      </c>
      <c r="R305" s="21" t="s">
        <v>7691</v>
      </c>
      <c r="S305" s="21" t="s">
        <v>6746</v>
      </c>
    </row>
    <row r="306" spans="1:19" x14ac:dyDescent="0.15">
      <c r="A306" s="21" t="s">
        <v>7737</v>
      </c>
      <c r="B306" s="21" t="s">
        <v>797</v>
      </c>
      <c r="C306" s="21" t="s">
        <v>444</v>
      </c>
      <c r="D306" s="21" t="s">
        <v>443</v>
      </c>
      <c r="E306" s="21" t="s">
        <v>7007</v>
      </c>
      <c r="F306" s="21" t="s">
        <v>6728</v>
      </c>
      <c r="G306" s="21" t="s">
        <v>6863</v>
      </c>
      <c r="H306" s="21" t="s">
        <v>6857</v>
      </c>
      <c r="I306" s="21" t="s">
        <v>7640</v>
      </c>
      <c r="J306" s="21" t="s">
        <v>797</v>
      </c>
      <c r="K306" s="21" t="s">
        <v>797</v>
      </c>
      <c r="L306" s="21" t="s">
        <v>835</v>
      </c>
      <c r="M306" s="21" t="s">
        <v>6805</v>
      </c>
      <c r="N306" s="21" t="s">
        <v>7473</v>
      </c>
      <c r="O306" s="21" t="s">
        <v>797</v>
      </c>
      <c r="P306" s="21" t="s">
        <v>797</v>
      </c>
      <c r="Q306" s="21" t="s">
        <v>797</v>
      </c>
      <c r="R306" s="21" t="s">
        <v>7691</v>
      </c>
      <c r="S306" s="21" t="s">
        <v>6746</v>
      </c>
    </row>
    <row r="307" spans="1:19" x14ac:dyDescent="0.15">
      <c r="A307" s="21" t="s">
        <v>4928</v>
      </c>
      <c r="B307" s="21" t="s">
        <v>797</v>
      </c>
      <c r="C307" s="21" t="s">
        <v>4929</v>
      </c>
      <c r="D307" s="21" t="s">
        <v>4930</v>
      </c>
      <c r="E307" s="21" t="s">
        <v>7015</v>
      </c>
      <c r="F307" s="21" t="s">
        <v>6728</v>
      </c>
      <c r="G307" s="21" t="s">
        <v>6801</v>
      </c>
      <c r="H307" s="21" t="s">
        <v>7738</v>
      </c>
      <c r="I307" s="21" t="s">
        <v>7739</v>
      </c>
      <c r="J307" s="21" t="s">
        <v>7740</v>
      </c>
      <c r="K307" s="21" t="s">
        <v>7741</v>
      </c>
      <c r="L307" s="21" t="s">
        <v>811</v>
      </c>
      <c r="M307" s="21" t="s">
        <v>6744</v>
      </c>
      <c r="N307" s="21" t="s">
        <v>6745</v>
      </c>
      <c r="O307" s="21" t="s">
        <v>797</v>
      </c>
      <c r="P307" s="21" t="s">
        <v>797</v>
      </c>
      <c r="Q307" s="21" t="s">
        <v>797</v>
      </c>
      <c r="R307" s="21" t="s">
        <v>7691</v>
      </c>
      <c r="S307" s="21" t="s">
        <v>6746</v>
      </c>
    </row>
    <row r="308" spans="1:19" x14ac:dyDescent="0.15">
      <c r="A308" s="21" t="s">
        <v>4992</v>
      </c>
      <c r="B308" s="21" t="s">
        <v>797</v>
      </c>
      <c r="C308" s="21" t="s">
        <v>4994</v>
      </c>
      <c r="D308" s="21" t="s">
        <v>4995</v>
      </c>
      <c r="E308" s="21" t="s">
        <v>7571</v>
      </c>
      <c r="F308" s="21" t="s">
        <v>6728</v>
      </c>
      <c r="G308" s="21" t="s">
        <v>6756</v>
      </c>
      <c r="H308" s="21" t="s">
        <v>6857</v>
      </c>
      <c r="I308" s="21" t="s">
        <v>7742</v>
      </c>
      <c r="J308" s="21" t="s">
        <v>7743</v>
      </c>
      <c r="K308" s="21" t="s">
        <v>7741</v>
      </c>
      <c r="L308" s="21" t="s">
        <v>835</v>
      </c>
      <c r="M308" s="21" t="s">
        <v>6805</v>
      </c>
      <c r="N308" s="21" t="s">
        <v>7473</v>
      </c>
      <c r="O308" s="21" t="s">
        <v>797</v>
      </c>
      <c r="P308" s="21" t="s">
        <v>797</v>
      </c>
      <c r="Q308" s="21" t="s">
        <v>797</v>
      </c>
      <c r="R308" s="21" t="s">
        <v>7691</v>
      </c>
      <c r="S308" s="21" t="s">
        <v>6746</v>
      </c>
    </row>
    <row r="309" spans="1:19" x14ac:dyDescent="0.15">
      <c r="A309" s="21" t="s">
        <v>7744</v>
      </c>
      <c r="B309" s="21" t="s">
        <v>797</v>
      </c>
      <c r="C309" s="21" t="s">
        <v>7745</v>
      </c>
      <c r="D309" s="21" t="s">
        <v>7746</v>
      </c>
      <c r="E309" s="21" t="s">
        <v>7007</v>
      </c>
      <c r="F309" s="21" t="s">
        <v>6766</v>
      </c>
      <c r="G309" s="21" t="s">
        <v>6767</v>
      </c>
      <c r="H309" s="21" t="s">
        <v>6874</v>
      </c>
      <c r="I309" s="21" t="s">
        <v>797</v>
      </c>
      <c r="J309" s="21" t="s">
        <v>797</v>
      </c>
      <c r="K309" s="21" t="s">
        <v>797</v>
      </c>
      <c r="L309" s="21" t="s">
        <v>1191</v>
      </c>
      <c r="M309" s="21" t="s">
        <v>6733</v>
      </c>
      <c r="N309" s="21" t="s">
        <v>6734</v>
      </c>
      <c r="O309" s="21" t="s">
        <v>797</v>
      </c>
      <c r="P309" s="21" t="s">
        <v>797</v>
      </c>
      <c r="Q309" s="21" t="s">
        <v>797</v>
      </c>
      <c r="R309" s="21" t="s">
        <v>7691</v>
      </c>
      <c r="S309" s="21" t="s">
        <v>6746</v>
      </c>
    </row>
    <row r="310" spans="1:19" x14ac:dyDescent="0.15">
      <c r="A310" s="21" t="s">
        <v>7747</v>
      </c>
      <c r="B310" s="21" t="s">
        <v>797</v>
      </c>
      <c r="C310" s="21" t="s">
        <v>7748</v>
      </c>
      <c r="D310" s="21" t="s">
        <v>7749</v>
      </c>
      <c r="E310" s="21" t="s">
        <v>7007</v>
      </c>
      <c r="F310" s="21" t="s">
        <v>6728</v>
      </c>
      <c r="G310" s="21" t="s">
        <v>6863</v>
      </c>
      <c r="H310" s="21" t="s">
        <v>6874</v>
      </c>
      <c r="I310" s="21" t="s">
        <v>7750</v>
      </c>
      <c r="J310" s="21" t="s">
        <v>797</v>
      </c>
      <c r="K310" s="21" t="s">
        <v>6732</v>
      </c>
      <c r="L310" s="21" t="s">
        <v>1082</v>
      </c>
      <c r="M310" s="21" t="s">
        <v>7751</v>
      </c>
      <c r="N310" s="21" t="s">
        <v>7752</v>
      </c>
      <c r="O310" s="21" t="s">
        <v>797</v>
      </c>
      <c r="P310" s="21" t="s">
        <v>797</v>
      </c>
      <c r="Q310" s="21" t="s">
        <v>797</v>
      </c>
      <c r="R310" s="21" t="s">
        <v>7691</v>
      </c>
      <c r="S310" s="21" t="s">
        <v>6746</v>
      </c>
    </row>
    <row r="311" spans="1:19" x14ac:dyDescent="0.15">
      <c r="A311" s="21" t="s">
        <v>7753</v>
      </c>
      <c r="B311" s="21" t="s">
        <v>797</v>
      </c>
      <c r="C311" s="21" t="s">
        <v>7754</v>
      </c>
      <c r="D311" s="21" t="s">
        <v>7755</v>
      </c>
      <c r="E311" s="21" t="s">
        <v>7007</v>
      </c>
      <c r="F311" s="21" t="s">
        <v>6766</v>
      </c>
      <c r="G311" s="21" t="s">
        <v>6767</v>
      </c>
      <c r="H311" s="21" t="s">
        <v>7756</v>
      </c>
      <c r="I311" s="21" t="s">
        <v>797</v>
      </c>
      <c r="J311" s="21" t="s">
        <v>797</v>
      </c>
      <c r="K311" s="21" t="s">
        <v>797</v>
      </c>
      <c r="L311" s="21" t="s">
        <v>811</v>
      </c>
      <c r="M311" s="21" t="s">
        <v>6744</v>
      </c>
      <c r="N311" s="21" t="s">
        <v>6745</v>
      </c>
      <c r="O311" s="21" t="s">
        <v>797</v>
      </c>
      <c r="P311" s="21" t="s">
        <v>797</v>
      </c>
      <c r="Q311" s="21" t="s">
        <v>797</v>
      </c>
      <c r="R311" s="21" t="s">
        <v>7691</v>
      </c>
      <c r="S311" s="21" t="s">
        <v>6746</v>
      </c>
    </row>
    <row r="312" spans="1:19" x14ac:dyDescent="0.15">
      <c r="A312" s="21" t="s">
        <v>7757</v>
      </c>
      <c r="B312" s="21" t="s">
        <v>797</v>
      </c>
      <c r="C312" s="21" t="s">
        <v>7758</v>
      </c>
      <c r="D312" s="21" t="s">
        <v>7759</v>
      </c>
      <c r="E312" s="21" t="s">
        <v>7007</v>
      </c>
      <c r="F312" s="21" t="s">
        <v>6766</v>
      </c>
      <c r="G312" s="21" t="s">
        <v>6767</v>
      </c>
      <c r="H312" s="21" t="s">
        <v>6874</v>
      </c>
      <c r="I312" s="21" t="s">
        <v>797</v>
      </c>
      <c r="J312" s="21" t="s">
        <v>797</v>
      </c>
      <c r="K312" s="21" t="s">
        <v>797</v>
      </c>
      <c r="L312" s="21" t="s">
        <v>995</v>
      </c>
      <c r="M312" s="21" t="s">
        <v>7299</v>
      </c>
      <c r="N312" s="21" t="s">
        <v>7300</v>
      </c>
      <c r="O312" s="21" t="s">
        <v>797</v>
      </c>
      <c r="P312" s="21" t="s">
        <v>797</v>
      </c>
      <c r="Q312" s="21" t="s">
        <v>797</v>
      </c>
      <c r="R312" s="21" t="s">
        <v>7691</v>
      </c>
      <c r="S312" s="21" t="s">
        <v>6746</v>
      </c>
    </row>
    <row r="313" spans="1:19" x14ac:dyDescent="0.15">
      <c r="A313" s="21" t="s">
        <v>7760</v>
      </c>
      <c r="B313" s="21" t="s">
        <v>7761</v>
      </c>
      <c r="C313" s="21" t="s">
        <v>7762</v>
      </c>
      <c r="D313" s="21" t="s">
        <v>7763</v>
      </c>
      <c r="E313" s="21" t="s">
        <v>7007</v>
      </c>
      <c r="F313" s="21" t="s">
        <v>6766</v>
      </c>
      <c r="G313" s="21" t="s">
        <v>6766</v>
      </c>
      <c r="H313" s="21" t="s">
        <v>6730</v>
      </c>
      <c r="I313" s="21" t="s">
        <v>797</v>
      </c>
      <c r="J313" s="21" t="s">
        <v>797</v>
      </c>
      <c r="K313" s="21" t="s">
        <v>797</v>
      </c>
      <c r="L313" s="21" t="s">
        <v>7161</v>
      </c>
      <c r="M313" s="21" t="s">
        <v>7161</v>
      </c>
      <c r="N313" s="21" t="s">
        <v>7187</v>
      </c>
      <c r="O313" s="21" t="s">
        <v>797</v>
      </c>
      <c r="P313" s="21" t="s">
        <v>797</v>
      </c>
      <c r="Q313" s="21" t="s">
        <v>797</v>
      </c>
      <c r="R313" s="21" t="s">
        <v>7691</v>
      </c>
      <c r="S313" s="21" t="s">
        <v>6746</v>
      </c>
    </row>
    <row r="314" spans="1:19" x14ac:dyDescent="0.15">
      <c r="A314" s="21" t="s">
        <v>7764</v>
      </c>
      <c r="B314" s="21" t="s">
        <v>7765</v>
      </c>
      <c r="C314" s="21" t="s">
        <v>7766</v>
      </c>
      <c r="D314" s="21" t="s">
        <v>7767</v>
      </c>
      <c r="E314" s="21" t="s">
        <v>7007</v>
      </c>
      <c r="F314" s="21" t="s">
        <v>6728</v>
      </c>
      <c r="G314" s="21" t="s">
        <v>6863</v>
      </c>
      <c r="H314" s="21" t="s">
        <v>6857</v>
      </c>
      <c r="I314" s="21" t="s">
        <v>7640</v>
      </c>
      <c r="J314" s="21" t="s">
        <v>797</v>
      </c>
      <c r="K314" s="21" t="s">
        <v>797</v>
      </c>
      <c r="L314" s="21" t="s">
        <v>835</v>
      </c>
      <c r="M314" s="21" t="s">
        <v>6805</v>
      </c>
      <c r="N314" s="21" t="s">
        <v>7473</v>
      </c>
      <c r="O314" s="21" t="s">
        <v>797</v>
      </c>
      <c r="P314" s="21" t="s">
        <v>797</v>
      </c>
      <c r="Q314" s="21" t="s">
        <v>797</v>
      </c>
      <c r="R314" s="21" t="s">
        <v>7691</v>
      </c>
      <c r="S314" s="21" t="s">
        <v>6746</v>
      </c>
    </row>
    <row r="315" spans="1:19" x14ac:dyDescent="0.15">
      <c r="A315" s="21" t="s">
        <v>7768</v>
      </c>
      <c r="B315" s="21" t="s">
        <v>797</v>
      </c>
      <c r="C315" s="21" t="s">
        <v>7769</v>
      </c>
      <c r="D315" s="21" t="s">
        <v>7770</v>
      </c>
      <c r="E315" s="21" t="s">
        <v>7007</v>
      </c>
      <c r="F315" s="21" t="s">
        <v>6766</v>
      </c>
      <c r="G315" s="21" t="s">
        <v>6766</v>
      </c>
      <c r="H315" s="21" t="s">
        <v>6730</v>
      </c>
      <c r="I315" s="21" t="s">
        <v>797</v>
      </c>
      <c r="J315" s="21" t="s">
        <v>797</v>
      </c>
      <c r="K315" s="21" t="s">
        <v>797</v>
      </c>
      <c r="L315" s="21" t="s">
        <v>7161</v>
      </c>
      <c r="M315" s="21" t="s">
        <v>7161</v>
      </c>
      <c r="N315" s="21" t="s">
        <v>7187</v>
      </c>
      <c r="O315" s="21" t="s">
        <v>797</v>
      </c>
      <c r="P315" s="21" t="s">
        <v>797</v>
      </c>
      <c r="Q315" s="21" t="s">
        <v>797</v>
      </c>
      <c r="R315" s="21" t="s">
        <v>7691</v>
      </c>
      <c r="S315" s="21" t="s">
        <v>6746</v>
      </c>
    </row>
    <row r="316" spans="1:19" x14ac:dyDescent="0.15">
      <c r="A316" s="21" t="s">
        <v>7771</v>
      </c>
      <c r="B316" s="21" t="s">
        <v>797</v>
      </c>
      <c r="C316" s="21" t="s">
        <v>7772</v>
      </c>
      <c r="D316" s="21" t="s">
        <v>7773</v>
      </c>
      <c r="E316" s="21" t="s">
        <v>7007</v>
      </c>
      <c r="F316" s="21" t="s">
        <v>6728</v>
      </c>
      <c r="G316" s="21" t="s">
        <v>6863</v>
      </c>
      <c r="H316" s="21" t="s">
        <v>6857</v>
      </c>
      <c r="I316" s="21" t="s">
        <v>7702</v>
      </c>
      <c r="J316" s="21" t="s">
        <v>7774</v>
      </c>
      <c r="K316" s="21" t="s">
        <v>797</v>
      </c>
      <c r="L316" s="21" t="s">
        <v>824</v>
      </c>
      <c r="M316" s="21" t="s">
        <v>6908</v>
      </c>
      <c r="N316" s="21" t="s">
        <v>6909</v>
      </c>
      <c r="O316" s="21" t="s">
        <v>797</v>
      </c>
      <c r="P316" s="21" t="s">
        <v>797</v>
      </c>
      <c r="Q316" s="21" t="s">
        <v>797</v>
      </c>
      <c r="R316" s="21" t="s">
        <v>7691</v>
      </c>
      <c r="S316" s="21" t="s">
        <v>6736</v>
      </c>
    </row>
    <row r="317" spans="1:19" x14ac:dyDescent="0.15">
      <c r="A317" s="21" t="s">
        <v>7775</v>
      </c>
      <c r="B317" s="21" t="s">
        <v>797</v>
      </c>
      <c r="C317" s="21" t="s">
        <v>7776</v>
      </c>
      <c r="D317" s="21" t="s">
        <v>7777</v>
      </c>
      <c r="E317" s="21" t="s">
        <v>7007</v>
      </c>
      <c r="F317" s="21" t="s">
        <v>6766</v>
      </c>
      <c r="G317" s="21" t="s">
        <v>6766</v>
      </c>
      <c r="H317" s="21" t="s">
        <v>6857</v>
      </c>
      <c r="I317" s="21" t="s">
        <v>797</v>
      </c>
      <c r="J317" s="21" t="s">
        <v>797</v>
      </c>
      <c r="K317" s="21" t="s">
        <v>797</v>
      </c>
      <c r="L317" s="21" t="s">
        <v>1191</v>
      </c>
      <c r="M317" s="21" t="s">
        <v>6733</v>
      </c>
      <c r="N317" s="21" t="s">
        <v>6734</v>
      </c>
      <c r="O317" s="21" t="s">
        <v>797</v>
      </c>
      <c r="P317" s="21" t="s">
        <v>797</v>
      </c>
      <c r="Q317" s="21" t="s">
        <v>797</v>
      </c>
      <c r="R317" s="21" t="s">
        <v>7691</v>
      </c>
      <c r="S317" s="21" t="s">
        <v>6746</v>
      </c>
    </row>
    <row r="318" spans="1:19" x14ac:dyDescent="0.15">
      <c r="A318" s="21" t="s">
        <v>7778</v>
      </c>
      <c r="B318" s="21" t="s">
        <v>797</v>
      </c>
      <c r="C318" s="21" t="s">
        <v>7779</v>
      </c>
      <c r="D318" s="21" t="s">
        <v>7780</v>
      </c>
      <c r="E318" s="21" t="s">
        <v>7007</v>
      </c>
      <c r="F318" s="21" t="s">
        <v>6728</v>
      </c>
      <c r="G318" s="21" t="s">
        <v>6863</v>
      </c>
      <c r="H318" s="21" t="s">
        <v>6857</v>
      </c>
      <c r="I318" s="21" t="s">
        <v>7640</v>
      </c>
      <c r="J318" s="21" t="s">
        <v>797</v>
      </c>
      <c r="K318" s="21" t="s">
        <v>797</v>
      </c>
      <c r="L318" s="21" t="s">
        <v>835</v>
      </c>
      <c r="M318" s="21" t="s">
        <v>6805</v>
      </c>
      <c r="N318" s="21" t="s">
        <v>7473</v>
      </c>
      <c r="O318" s="21" t="s">
        <v>797</v>
      </c>
      <c r="P318" s="21" t="s">
        <v>797</v>
      </c>
      <c r="Q318" s="21" t="s">
        <v>797</v>
      </c>
      <c r="R318" s="21" t="s">
        <v>7691</v>
      </c>
      <c r="S318" s="21" t="s">
        <v>6746</v>
      </c>
    </row>
    <row r="319" spans="1:19" x14ac:dyDescent="0.15">
      <c r="A319" s="21" t="s">
        <v>7781</v>
      </c>
      <c r="B319" s="21" t="s">
        <v>797</v>
      </c>
      <c r="C319" s="21" t="s">
        <v>7782</v>
      </c>
      <c r="D319" s="21" t="s">
        <v>629</v>
      </c>
      <c r="E319" s="21" t="s">
        <v>7007</v>
      </c>
      <c r="F319" s="21" t="s">
        <v>6728</v>
      </c>
      <c r="G319" s="21" t="s">
        <v>6863</v>
      </c>
      <c r="H319" s="21" t="s">
        <v>6857</v>
      </c>
      <c r="I319" s="21" t="s">
        <v>7415</v>
      </c>
      <c r="J319" s="21" t="s">
        <v>797</v>
      </c>
      <c r="K319" s="21" t="s">
        <v>797</v>
      </c>
      <c r="L319" s="21" t="s">
        <v>835</v>
      </c>
      <c r="M319" s="21" t="s">
        <v>6805</v>
      </c>
      <c r="N319" s="21" t="s">
        <v>7473</v>
      </c>
      <c r="O319" s="21" t="s">
        <v>797</v>
      </c>
      <c r="P319" s="21" t="s">
        <v>797</v>
      </c>
      <c r="Q319" s="21" t="s">
        <v>797</v>
      </c>
      <c r="R319" s="21" t="s">
        <v>7691</v>
      </c>
      <c r="S319" s="21" t="s">
        <v>6746</v>
      </c>
    </row>
    <row r="320" spans="1:19" x14ac:dyDescent="0.15">
      <c r="A320" s="21" t="s">
        <v>7783</v>
      </c>
      <c r="B320" s="21" t="s">
        <v>797</v>
      </c>
      <c r="C320" s="21" t="s">
        <v>7784</v>
      </c>
      <c r="D320" s="21" t="s">
        <v>7785</v>
      </c>
      <c r="E320" s="21" t="s">
        <v>7007</v>
      </c>
      <c r="F320" s="21" t="s">
        <v>6766</v>
      </c>
      <c r="G320" s="21" t="s">
        <v>6766</v>
      </c>
      <c r="H320" s="21" t="s">
        <v>7786</v>
      </c>
      <c r="I320" s="21" t="s">
        <v>797</v>
      </c>
      <c r="J320" s="21" t="s">
        <v>797</v>
      </c>
      <c r="K320" s="21" t="s">
        <v>797</v>
      </c>
      <c r="L320" s="21" t="s">
        <v>811</v>
      </c>
      <c r="M320" s="21" t="s">
        <v>6744</v>
      </c>
      <c r="N320" s="21" t="s">
        <v>6745</v>
      </c>
      <c r="O320" s="21" t="s">
        <v>797</v>
      </c>
      <c r="P320" s="21" t="s">
        <v>797</v>
      </c>
      <c r="Q320" s="21" t="s">
        <v>797</v>
      </c>
      <c r="R320" s="21" t="s">
        <v>7691</v>
      </c>
      <c r="S320" s="21" t="s">
        <v>6746</v>
      </c>
    </row>
    <row r="321" spans="1:19" x14ac:dyDescent="0.15">
      <c r="A321" s="21" t="s">
        <v>7787</v>
      </c>
      <c r="B321" s="21" t="s">
        <v>797</v>
      </c>
      <c r="C321" s="21" t="s">
        <v>7788</v>
      </c>
      <c r="D321" s="21" t="s">
        <v>7789</v>
      </c>
      <c r="E321" s="21" t="s">
        <v>7007</v>
      </c>
      <c r="F321" s="21" t="s">
        <v>6766</v>
      </c>
      <c r="G321" s="21" t="s">
        <v>6766</v>
      </c>
      <c r="H321" s="21" t="s">
        <v>6979</v>
      </c>
      <c r="I321" s="21" t="s">
        <v>797</v>
      </c>
      <c r="J321" s="21" t="s">
        <v>797</v>
      </c>
      <c r="K321" s="21" t="s">
        <v>797</v>
      </c>
      <c r="L321" s="21" t="s">
        <v>811</v>
      </c>
      <c r="M321" s="21" t="s">
        <v>6744</v>
      </c>
      <c r="N321" s="21" t="s">
        <v>6745</v>
      </c>
      <c r="O321" s="21" t="s">
        <v>797</v>
      </c>
      <c r="P321" s="21" t="s">
        <v>797</v>
      </c>
      <c r="Q321" s="21" t="s">
        <v>797</v>
      </c>
      <c r="R321" s="21" t="s">
        <v>7691</v>
      </c>
      <c r="S321" s="21" t="s">
        <v>6746</v>
      </c>
    </row>
    <row r="322" spans="1:19" x14ac:dyDescent="0.15">
      <c r="A322" s="21" t="s">
        <v>7790</v>
      </c>
      <c r="B322" s="21" t="s">
        <v>797</v>
      </c>
      <c r="C322" s="21" t="s">
        <v>7791</v>
      </c>
      <c r="D322" s="21" t="s">
        <v>7792</v>
      </c>
      <c r="E322" s="21" t="s">
        <v>7007</v>
      </c>
      <c r="F322" s="21" t="s">
        <v>6728</v>
      </c>
      <c r="G322" s="21" t="s">
        <v>6863</v>
      </c>
      <c r="H322" s="21" t="s">
        <v>6857</v>
      </c>
      <c r="I322" s="21" t="s">
        <v>7702</v>
      </c>
      <c r="J322" s="21" t="s">
        <v>7793</v>
      </c>
      <c r="K322" s="21" t="s">
        <v>797</v>
      </c>
      <c r="L322" s="21" t="s">
        <v>930</v>
      </c>
      <c r="M322" s="21" t="s">
        <v>6983</v>
      </c>
      <c r="N322" s="21" t="s">
        <v>6984</v>
      </c>
      <c r="O322" s="21" t="s">
        <v>797</v>
      </c>
      <c r="P322" s="21" t="s">
        <v>797</v>
      </c>
      <c r="Q322" s="21" t="s">
        <v>797</v>
      </c>
      <c r="R322" s="21" t="s">
        <v>7691</v>
      </c>
      <c r="S322" s="21" t="s">
        <v>6736</v>
      </c>
    </row>
    <row r="323" spans="1:19" x14ac:dyDescent="0.15">
      <c r="A323" s="21" t="s">
        <v>7794</v>
      </c>
      <c r="B323" s="21" t="s">
        <v>797</v>
      </c>
      <c r="C323" s="21" t="s">
        <v>7795</v>
      </c>
      <c r="D323" s="21" t="s">
        <v>7796</v>
      </c>
      <c r="E323" s="21" t="s">
        <v>7007</v>
      </c>
      <c r="F323" s="21" t="s">
        <v>6728</v>
      </c>
      <c r="G323" s="21" t="s">
        <v>6863</v>
      </c>
      <c r="H323" s="21" t="s">
        <v>6857</v>
      </c>
      <c r="I323" s="21" t="s">
        <v>7702</v>
      </c>
      <c r="J323" s="21" t="s">
        <v>7797</v>
      </c>
      <c r="K323" s="21" t="s">
        <v>797</v>
      </c>
      <c r="L323" s="21" t="s">
        <v>857</v>
      </c>
      <c r="M323" s="21" t="s">
        <v>6839</v>
      </c>
      <c r="N323" s="21" t="s">
        <v>6840</v>
      </c>
      <c r="O323" s="21" t="s">
        <v>797</v>
      </c>
      <c r="P323" s="21" t="s">
        <v>797</v>
      </c>
      <c r="Q323" s="21" t="s">
        <v>797</v>
      </c>
      <c r="R323" s="21" t="s">
        <v>7691</v>
      </c>
      <c r="S323" s="21" t="s">
        <v>6736</v>
      </c>
    </row>
    <row r="324" spans="1:19" x14ac:dyDescent="0.15">
      <c r="A324" s="21" t="s">
        <v>7798</v>
      </c>
      <c r="B324" s="21" t="s">
        <v>797</v>
      </c>
      <c r="C324" s="21" t="s">
        <v>7799</v>
      </c>
      <c r="D324" s="21" t="s">
        <v>7800</v>
      </c>
      <c r="E324" s="21" t="s">
        <v>7007</v>
      </c>
      <c r="F324" s="21" t="s">
        <v>6728</v>
      </c>
      <c r="G324" s="21" t="s">
        <v>6863</v>
      </c>
      <c r="H324" s="21" t="s">
        <v>6874</v>
      </c>
      <c r="I324" s="21" t="s">
        <v>7702</v>
      </c>
      <c r="J324" s="21" t="s">
        <v>7801</v>
      </c>
      <c r="K324" s="21" t="s">
        <v>797</v>
      </c>
      <c r="L324" s="21" t="s">
        <v>930</v>
      </c>
      <c r="M324" s="21" t="s">
        <v>6983</v>
      </c>
      <c r="N324" s="21" t="s">
        <v>6984</v>
      </c>
      <c r="O324" s="21" t="s">
        <v>797</v>
      </c>
      <c r="P324" s="21" t="s">
        <v>797</v>
      </c>
      <c r="Q324" s="21" t="s">
        <v>797</v>
      </c>
      <c r="R324" s="21" t="s">
        <v>7691</v>
      </c>
      <c r="S324" s="21" t="s">
        <v>6736</v>
      </c>
    </row>
    <row r="325" spans="1:19" x14ac:dyDescent="0.15">
      <c r="A325" s="21" t="s">
        <v>7802</v>
      </c>
      <c r="B325" s="21" t="s">
        <v>797</v>
      </c>
      <c r="C325" s="21" t="s">
        <v>7803</v>
      </c>
      <c r="D325" s="21" t="s">
        <v>7804</v>
      </c>
      <c r="E325" s="21" t="s">
        <v>7007</v>
      </c>
      <c r="F325" s="21" t="s">
        <v>6766</v>
      </c>
      <c r="G325" s="21" t="s">
        <v>6766</v>
      </c>
      <c r="H325" s="21" t="s">
        <v>6857</v>
      </c>
      <c r="I325" s="21" t="s">
        <v>797</v>
      </c>
      <c r="J325" s="21" t="s">
        <v>797</v>
      </c>
      <c r="K325" s="21" t="s">
        <v>797</v>
      </c>
      <c r="L325" s="21" t="s">
        <v>824</v>
      </c>
      <c r="M325" s="21" t="s">
        <v>6908</v>
      </c>
      <c r="N325" s="21" t="s">
        <v>6909</v>
      </c>
      <c r="O325" s="21" t="s">
        <v>797</v>
      </c>
      <c r="P325" s="21" t="s">
        <v>797</v>
      </c>
      <c r="Q325" s="21" t="s">
        <v>797</v>
      </c>
      <c r="R325" s="21" t="s">
        <v>7691</v>
      </c>
      <c r="S325" s="21" t="s">
        <v>6746</v>
      </c>
    </row>
    <row r="326" spans="1:19" x14ac:dyDescent="0.15">
      <c r="A326" s="21" t="s">
        <v>4579</v>
      </c>
      <c r="B326" s="21" t="s">
        <v>797</v>
      </c>
      <c r="C326" s="21" t="s">
        <v>4580</v>
      </c>
      <c r="D326" s="21" t="s">
        <v>4581</v>
      </c>
      <c r="E326" s="21" t="s">
        <v>7007</v>
      </c>
      <c r="F326" s="21" t="s">
        <v>6766</v>
      </c>
      <c r="G326" s="21" t="s">
        <v>6767</v>
      </c>
      <c r="H326" s="21" t="s">
        <v>6857</v>
      </c>
      <c r="I326" s="21" t="s">
        <v>797</v>
      </c>
      <c r="J326" s="21" t="s">
        <v>797</v>
      </c>
      <c r="K326" s="21" t="s">
        <v>797</v>
      </c>
      <c r="L326" s="21" t="s">
        <v>1035</v>
      </c>
      <c r="M326" s="21" t="s">
        <v>6948</v>
      </c>
      <c r="N326" s="21" t="s">
        <v>6949</v>
      </c>
      <c r="O326" s="21" t="s">
        <v>797</v>
      </c>
      <c r="P326" s="21" t="s">
        <v>797</v>
      </c>
      <c r="Q326" s="21" t="s">
        <v>797</v>
      </c>
      <c r="R326" s="21" t="s">
        <v>7691</v>
      </c>
      <c r="S326" s="21" t="s">
        <v>6746</v>
      </c>
    </row>
    <row r="327" spans="1:19" x14ac:dyDescent="0.15">
      <c r="A327" s="21" t="s">
        <v>7805</v>
      </c>
      <c r="B327" s="21" t="s">
        <v>797</v>
      </c>
      <c r="C327" s="21" t="s">
        <v>7806</v>
      </c>
      <c r="D327" s="21" t="s">
        <v>7807</v>
      </c>
      <c r="E327" s="21" t="s">
        <v>7007</v>
      </c>
      <c r="F327" s="21" t="s">
        <v>6766</v>
      </c>
      <c r="G327" s="21" t="s">
        <v>6767</v>
      </c>
      <c r="H327" s="21" t="s">
        <v>6730</v>
      </c>
      <c r="I327" s="21" t="s">
        <v>797</v>
      </c>
      <c r="J327" s="21" t="s">
        <v>797</v>
      </c>
      <c r="K327" s="21" t="s">
        <v>797</v>
      </c>
      <c r="L327" s="21" t="s">
        <v>811</v>
      </c>
      <c r="M327" s="21" t="s">
        <v>6744</v>
      </c>
      <c r="N327" s="21" t="s">
        <v>6745</v>
      </c>
      <c r="O327" s="21" t="s">
        <v>797</v>
      </c>
      <c r="P327" s="21" t="s">
        <v>797</v>
      </c>
      <c r="Q327" s="21" t="s">
        <v>797</v>
      </c>
      <c r="R327" s="21" t="s">
        <v>7691</v>
      </c>
      <c r="S327" s="21" t="s">
        <v>6746</v>
      </c>
    </row>
    <row r="328" spans="1:19" x14ac:dyDescent="0.15">
      <c r="A328" s="21" t="s">
        <v>7808</v>
      </c>
      <c r="B328" s="21" t="s">
        <v>797</v>
      </c>
      <c r="C328" s="21" t="s">
        <v>7809</v>
      </c>
      <c r="D328" s="21" t="s">
        <v>37</v>
      </c>
      <c r="E328" s="21" t="s">
        <v>7007</v>
      </c>
      <c r="F328" s="21" t="s">
        <v>6766</v>
      </c>
      <c r="G328" s="21" t="s">
        <v>6766</v>
      </c>
      <c r="H328" s="21" t="s">
        <v>6730</v>
      </c>
      <c r="I328" s="21" t="s">
        <v>797</v>
      </c>
      <c r="J328" s="21" t="s">
        <v>797</v>
      </c>
      <c r="K328" s="21" t="s">
        <v>797</v>
      </c>
      <c r="L328" s="21" t="s">
        <v>824</v>
      </c>
      <c r="M328" s="21" t="s">
        <v>6908</v>
      </c>
      <c r="N328" s="21" t="s">
        <v>6909</v>
      </c>
      <c r="O328" s="21" t="s">
        <v>797</v>
      </c>
      <c r="P328" s="21" t="s">
        <v>797</v>
      </c>
      <c r="Q328" s="21" t="s">
        <v>797</v>
      </c>
      <c r="R328" s="21" t="s">
        <v>7691</v>
      </c>
      <c r="S328" s="21" t="s">
        <v>6746</v>
      </c>
    </row>
  </sheetData>
  <hyperlinks>
    <hyperlink ref="C1" r:id="rId1" xr:uid="{E0325728-190E-FB47-846B-A2A2BFE3217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75A7-FF9A-804E-AEBE-6046A3E491A4}">
  <sheetPr>
    <tabColor theme="5" tint="0.79998168889431442"/>
  </sheetPr>
  <dimension ref="A1:J317"/>
  <sheetViews>
    <sheetView workbookViewId="0">
      <selection activeCell="E24" sqref="E24"/>
    </sheetView>
  </sheetViews>
  <sheetFormatPr baseColWidth="10" defaultColWidth="8.83203125" defaultRowHeight="14" x14ac:dyDescent="0.15"/>
  <cols>
    <col min="1" max="1" width="49.1640625" style="21" customWidth="1"/>
    <col min="2" max="2" width="28.1640625" style="21" customWidth="1"/>
    <col min="3" max="3" width="9.33203125" style="21" customWidth="1"/>
    <col min="4" max="4" width="12.1640625" style="21" customWidth="1"/>
    <col min="5" max="5" width="38.1640625" style="21" customWidth="1"/>
    <col min="6" max="6" width="8.83203125" style="21"/>
    <col min="7" max="7" width="32" style="21" customWidth="1"/>
    <col min="8" max="16384" width="8.83203125" style="21"/>
  </cols>
  <sheetData>
    <row r="1" spans="1:10" ht="16" x14ac:dyDescent="0.2">
      <c r="A1" s="176" t="s">
        <v>7810</v>
      </c>
      <c r="B1" s="142" t="s">
        <v>7811</v>
      </c>
      <c r="C1" s="115"/>
      <c r="D1" s="115"/>
      <c r="E1" s="115"/>
    </row>
    <row r="2" spans="1:10" ht="16" x14ac:dyDescent="0.2">
      <c r="A2" s="177" t="s">
        <v>7812</v>
      </c>
      <c r="B2" s="179"/>
    </row>
    <row r="3" spans="1:10" ht="16" x14ac:dyDescent="0.2">
      <c r="A3" s="177" t="s">
        <v>7813</v>
      </c>
      <c r="B3" s="180"/>
    </row>
    <row r="4" spans="1:10" x14ac:dyDescent="0.15">
      <c r="A4" s="21" t="s">
        <v>797</v>
      </c>
    </row>
    <row r="5" spans="1:10" s="178" customFormat="1" x14ac:dyDescent="0.15">
      <c r="A5" s="178" t="s">
        <v>772</v>
      </c>
      <c r="B5" s="178" t="s">
        <v>4450</v>
      </c>
      <c r="C5" s="178" t="s">
        <v>6708</v>
      </c>
      <c r="D5" s="178" t="s">
        <v>6709</v>
      </c>
      <c r="E5" s="178" t="s">
        <v>7814</v>
      </c>
      <c r="F5" s="178" t="s">
        <v>7815</v>
      </c>
      <c r="G5" s="178" t="s">
        <v>7816</v>
      </c>
      <c r="H5" s="178" t="s">
        <v>6724</v>
      </c>
    </row>
    <row r="6" spans="1:10" ht="16" x14ac:dyDescent="0.2">
      <c r="A6" t="s">
        <v>7817</v>
      </c>
      <c r="B6" t="s">
        <v>797</v>
      </c>
      <c r="C6" t="s">
        <v>37</v>
      </c>
      <c r="D6" t="s">
        <v>37</v>
      </c>
      <c r="E6" t="s">
        <v>7818</v>
      </c>
      <c r="F6" t="s">
        <v>7819</v>
      </c>
      <c r="G6" t="s">
        <v>7820</v>
      </c>
      <c r="H6" t="s">
        <v>7821</v>
      </c>
      <c r="I6"/>
      <c r="J6"/>
    </row>
    <row r="7" spans="1:10" ht="16" x14ac:dyDescent="0.2">
      <c r="A7" t="s">
        <v>7822</v>
      </c>
      <c r="B7" t="s">
        <v>797</v>
      </c>
      <c r="C7" t="s">
        <v>7823</v>
      </c>
      <c r="D7" t="s">
        <v>7824</v>
      </c>
      <c r="E7" t="s">
        <v>7818</v>
      </c>
      <c r="F7" t="s">
        <v>7819</v>
      </c>
      <c r="G7" t="s">
        <v>7820</v>
      </c>
      <c r="H7" t="s">
        <v>7821</v>
      </c>
      <c r="I7"/>
      <c r="J7"/>
    </row>
    <row r="8" spans="1:10" ht="16" x14ac:dyDescent="0.2">
      <c r="A8" t="s">
        <v>7825</v>
      </c>
      <c r="B8" t="s">
        <v>797</v>
      </c>
      <c r="C8" t="s">
        <v>7826</v>
      </c>
      <c r="D8" t="s">
        <v>7827</v>
      </c>
      <c r="E8" t="s">
        <v>7818</v>
      </c>
      <c r="F8" t="s">
        <v>7819</v>
      </c>
      <c r="G8" t="s">
        <v>7820</v>
      </c>
      <c r="H8" t="s">
        <v>7821</v>
      </c>
      <c r="I8"/>
      <c r="J8"/>
    </row>
    <row r="9" spans="1:10" ht="16" x14ac:dyDescent="0.2">
      <c r="A9" t="s">
        <v>7828</v>
      </c>
      <c r="B9" t="s">
        <v>797</v>
      </c>
      <c r="C9" t="s">
        <v>7829</v>
      </c>
      <c r="D9" t="s">
        <v>7830</v>
      </c>
      <c r="E9" t="s">
        <v>7818</v>
      </c>
      <c r="F9" t="s">
        <v>7819</v>
      </c>
      <c r="G9" t="s">
        <v>7820</v>
      </c>
      <c r="H9" t="s">
        <v>7821</v>
      </c>
      <c r="I9"/>
      <c r="J9"/>
    </row>
    <row r="10" spans="1:10" ht="16" x14ac:dyDescent="0.2">
      <c r="A10" t="s">
        <v>7831</v>
      </c>
      <c r="B10" t="s">
        <v>797</v>
      </c>
      <c r="C10" t="s">
        <v>37</v>
      </c>
      <c r="D10" t="s">
        <v>37</v>
      </c>
      <c r="E10" t="s">
        <v>7832</v>
      </c>
      <c r="F10" t="s">
        <v>7833</v>
      </c>
      <c r="G10" t="s">
        <v>7820</v>
      </c>
      <c r="H10" t="s">
        <v>7821</v>
      </c>
      <c r="I10"/>
      <c r="J10"/>
    </row>
    <row r="11" spans="1:10" ht="16" x14ac:dyDescent="0.2">
      <c r="A11" t="s">
        <v>7834</v>
      </c>
      <c r="B11" t="s">
        <v>797</v>
      </c>
      <c r="C11" t="s">
        <v>7835</v>
      </c>
      <c r="D11" t="s">
        <v>7836</v>
      </c>
      <c r="E11" t="s">
        <v>7832</v>
      </c>
      <c r="F11" t="s">
        <v>7833</v>
      </c>
      <c r="G11" t="s">
        <v>7820</v>
      </c>
      <c r="H11" t="s">
        <v>7821</v>
      </c>
      <c r="I11"/>
      <c r="J11"/>
    </row>
    <row r="12" spans="1:10" ht="16" x14ac:dyDescent="0.2">
      <c r="A12" t="s">
        <v>6610</v>
      </c>
      <c r="B12" t="s">
        <v>6611</v>
      </c>
      <c r="C12" t="s">
        <v>37</v>
      </c>
      <c r="D12" t="s">
        <v>37</v>
      </c>
      <c r="E12" t="s">
        <v>7837</v>
      </c>
      <c r="F12" t="s">
        <v>7838</v>
      </c>
      <c r="G12" t="s">
        <v>7820</v>
      </c>
      <c r="H12" t="s">
        <v>7821</v>
      </c>
      <c r="I12"/>
      <c r="J12"/>
    </row>
    <row r="13" spans="1:10" ht="16" x14ac:dyDescent="0.2">
      <c r="A13" t="s">
        <v>7839</v>
      </c>
      <c r="B13" t="s">
        <v>797</v>
      </c>
      <c r="C13" t="s">
        <v>6617</v>
      </c>
      <c r="D13" t="s">
        <v>6618</v>
      </c>
      <c r="E13" t="s">
        <v>7837</v>
      </c>
      <c r="F13" t="s">
        <v>7838</v>
      </c>
      <c r="G13" t="s">
        <v>7820</v>
      </c>
      <c r="H13" t="s">
        <v>7821</v>
      </c>
      <c r="I13"/>
      <c r="J13"/>
    </row>
    <row r="14" spans="1:10" ht="16" x14ac:dyDescent="0.2">
      <c r="A14" t="s">
        <v>6619</v>
      </c>
      <c r="B14" t="s">
        <v>797</v>
      </c>
      <c r="C14" t="s">
        <v>7840</v>
      </c>
      <c r="D14" t="s">
        <v>6620</v>
      </c>
      <c r="E14" t="s">
        <v>7837</v>
      </c>
      <c r="F14" t="s">
        <v>7838</v>
      </c>
      <c r="G14" t="s">
        <v>7820</v>
      </c>
      <c r="H14" t="s">
        <v>7821</v>
      </c>
      <c r="I14"/>
      <c r="J14"/>
    </row>
    <row r="15" spans="1:10" ht="16" x14ac:dyDescent="0.2">
      <c r="A15" t="s">
        <v>6621</v>
      </c>
      <c r="B15" t="s">
        <v>797</v>
      </c>
      <c r="C15" t="s">
        <v>6622</v>
      </c>
      <c r="D15" t="s">
        <v>6623</v>
      </c>
      <c r="E15" t="s">
        <v>7837</v>
      </c>
      <c r="F15" t="s">
        <v>7838</v>
      </c>
      <c r="G15" t="s">
        <v>7820</v>
      </c>
      <c r="H15" t="s">
        <v>7821</v>
      </c>
      <c r="I15"/>
      <c r="J15"/>
    </row>
    <row r="16" spans="1:10" ht="16" x14ac:dyDescent="0.2">
      <c r="A16" t="s">
        <v>6624</v>
      </c>
      <c r="B16" t="s">
        <v>797</v>
      </c>
      <c r="C16" t="s">
        <v>7841</v>
      </c>
      <c r="D16" t="s">
        <v>6625</v>
      </c>
      <c r="E16" t="s">
        <v>7837</v>
      </c>
      <c r="F16" t="s">
        <v>7838</v>
      </c>
      <c r="G16" t="s">
        <v>7820</v>
      </c>
      <c r="H16" t="s">
        <v>7821</v>
      </c>
      <c r="I16"/>
      <c r="J16"/>
    </row>
    <row r="17" spans="1:10" ht="16" x14ac:dyDescent="0.2">
      <c r="A17" t="s">
        <v>6626</v>
      </c>
      <c r="B17" t="s">
        <v>797</v>
      </c>
      <c r="C17" t="s">
        <v>7842</v>
      </c>
      <c r="D17" t="s">
        <v>6627</v>
      </c>
      <c r="E17" t="s">
        <v>7837</v>
      </c>
      <c r="F17" t="s">
        <v>7838</v>
      </c>
      <c r="G17" t="s">
        <v>7820</v>
      </c>
      <c r="H17" t="s">
        <v>7821</v>
      </c>
      <c r="I17"/>
      <c r="J17"/>
    </row>
    <row r="18" spans="1:10" ht="16" x14ac:dyDescent="0.2">
      <c r="A18" t="s">
        <v>7843</v>
      </c>
      <c r="B18" t="s">
        <v>797</v>
      </c>
      <c r="C18" t="s">
        <v>37</v>
      </c>
      <c r="D18" t="s">
        <v>37</v>
      </c>
      <c r="E18" t="s">
        <v>7832</v>
      </c>
      <c r="F18" t="s">
        <v>7833</v>
      </c>
      <c r="G18" t="s">
        <v>7820</v>
      </c>
      <c r="H18" t="s">
        <v>7821</v>
      </c>
      <c r="I18"/>
      <c r="J18"/>
    </row>
    <row r="19" spans="1:10" ht="16" x14ac:dyDescent="0.2">
      <c r="A19" t="s">
        <v>7844</v>
      </c>
      <c r="B19" t="s">
        <v>797</v>
      </c>
      <c r="C19" t="s">
        <v>7845</v>
      </c>
      <c r="D19" t="s">
        <v>7846</v>
      </c>
      <c r="E19" t="s">
        <v>7832</v>
      </c>
      <c r="F19" t="s">
        <v>7833</v>
      </c>
      <c r="G19" t="s">
        <v>7820</v>
      </c>
      <c r="H19" t="s">
        <v>7821</v>
      </c>
      <c r="I19"/>
      <c r="J19"/>
    </row>
    <row r="20" spans="1:10" ht="16" x14ac:dyDescent="0.2">
      <c r="A20" t="s">
        <v>7847</v>
      </c>
      <c r="B20" t="s">
        <v>797</v>
      </c>
      <c r="C20" t="s">
        <v>7848</v>
      </c>
      <c r="D20" t="s">
        <v>7849</v>
      </c>
      <c r="E20" t="s">
        <v>7832</v>
      </c>
      <c r="F20" t="s">
        <v>7833</v>
      </c>
      <c r="G20" t="s">
        <v>7820</v>
      </c>
      <c r="H20" t="s">
        <v>7821</v>
      </c>
      <c r="I20"/>
      <c r="J20"/>
    </row>
    <row r="21" spans="1:10" ht="16" x14ac:dyDescent="0.2">
      <c r="A21" t="s">
        <v>7850</v>
      </c>
      <c r="B21" t="s">
        <v>797</v>
      </c>
      <c r="C21" t="s">
        <v>37</v>
      </c>
      <c r="D21" t="s">
        <v>37</v>
      </c>
      <c r="E21" t="s">
        <v>7851</v>
      </c>
      <c r="F21" t="s">
        <v>7852</v>
      </c>
      <c r="G21" t="s">
        <v>7820</v>
      </c>
      <c r="H21" t="s">
        <v>7821</v>
      </c>
      <c r="I21"/>
      <c r="J21"/>
    </row>
    <row r="22" spans="1:10" ht="16" x14ac:dyDescent="0.2">
      <c r="A22" t="s">
        <v>7853</v>
      </c>
      <c r="B22" t="s">
        <v>797</v>
      </c>
      <c r="C22" t="s">
        <v>7854</v>
      </c>
      <c r="D22" t="s">
        <v>7855</v>
      </c>
      <c r="E22" t="s">
        <v>7851</v>
      </c>
      <c r="F22" t="s">
        <v>7852</v>
      </c>
      <c r="G22" t="s">
        <v>7820</v>
      </c>
      <c r="H22" t="s">
        <v>7821</v>
      </c>
      <c r="I22"/>
      <c r="J22"/>
    </row>
    <row r="23" spans="1:10" ht="16" x14ac:dyDescent="0.2">
      <c r="A23" t="s">
        <v>7856</v>
      </c>
      <c r="B23" t="s">
        <v>797</v>
      </c>
      <c r="C23" t="s">
        <v>7857</v>
      </c>
      <c r="D23" t="s">
        <v>7858</v>
      </c>
      <c r="E23" t="s">
        <v>7851</v>
      </c>
      <c r="F23" t="s">
        <v>7852</v>
      </c>
      <c r="G23" t="s">
        <v>7820</v>
      </c>
      <c r="H23" t="s">
        <v>7821</v>
      </c>
      <c r="I23"/>
      <c r="J23"/>
    </row>
    <row r="24" spans="1:10" ht="16" x14ac:dyDescent="0.2">
      <c r="A24" t="s">
        <v>7859</v>
      </c>
      <c r="B24" t="s">
        <v>797</v>
      </c>
      <c r="C24" t="s">
        <v>7860</v>
      </c>
      <c r="D24" t="s">
        <v>7861</v>
      </c>
      <c r="E24" t="s">
        <v>7851</v>
      </c>
      <c r="F24" t="s">
        <v>7852</v>
      </c>
      <c r="G24" t="s">
        <v>7820</v>
      </c>
      <c r="H24" t="s">
        <v>7821</v>
      </c>
      <c r="I24"/>
      <c r="J24"/>
    </row>
    <row r="25" spans="1:10" ht="16" x14ac:dyDescent="0.2">
      <c r="A25" t="s">
        <v>7862</v>
      </c>
      <c r="B25" t="s">
        <v>797</v>
      </c>
      <c r="C25" t="s">
        <v>7863</v>
      </c>
      <c r="D25" t="s">
        <v>7864</v>
      </c>
      <c r="E25" t="s">
        <v>7851</v>
      </c>
      <c r="F25" t="s">
        <v>7852</v>
      </c>
      <c r="G25" t="s">
        <v>7820</v>
      </c>
      <c r="H25" t="s">
        <v>7821</v>
      </c>
      <c r="I25"/>
      <c r="J25"/>
    </row>
    <row r="26" spans="1:10" ht="16" x14ac:dyDescent="0.2">
      <c r="A26" t="s">
        <v>7865</v>
      </c>
      <c r="B26" t="s">
        <v>797</v>
      </c>
      <c r="C26" t="s">
        <v>37</v>
      </c>
      <c r="D26" t="s">
        <v>37</v>
      </c>
      <c r="E26" t="s">
        <v>7832</v>
      </c>
      <c r="F26" t="s">
        <v>7833</v>
      </c>
      <c r="G26" t="s">
        <v>7820</v>
      </c>
      <c r="H26" t="s">
        <v>7821</v>
      </c>
      <c r="I26"/>
      <c r="J26"/>
    </row>
    <row r="27" spans="1:10" ht="16" x14ac:dyDescent="0.2">
      <c r="A27" t="s">
        <v>7866</v>
      </c>
      <c r="B27" t="s">
        <v>797</v>
      </c>
      <c r="C27" t="s">
        <v>7867</v>
      </c>
      <c r="D27" t="s">
        <v>7868</v>
      </c>
      <c r="E27" t="s">
        <v>7832</v>
      </c>
      <c r="F27" t="s">
        <v>7833</v>
      </c>
      <c r="G27" t="s">
        <v>7820</v>
      </c>
      <c r="H27" t="s">
        <v>7821</v>
      </c>
      <c r="I27"/>
      <c r="J27"/>
    </row>
    <row r="28" spans="1:10" ht="16" x14ac:dyDescent="0.2">
      <c r="A28" t="s">
        <v>7869</v>
      </c>
      <c r="B28" t="s">
        <v>797</v>
      </c>
      <c r="C28" t="s">
        <v>7870</v>
      </c>
      <c r="D28" t="s">
        <v>7871</v>
      </c>
      <c r="E28" t="s">
        <v>7832</v>
      </c>
      <c r="F28" t="s">
        <v>7833</v>
      </c>
      <c r="G28" t="s">
        <v>7820</v>
      </c>
      <c r="H28" t="s">
        <v>7821</v>
      </c>
      <c r="I28"/>
      <c r="J28"/>
    </row>
    <row r="29" spans="1:10" ht="16" x14ac:dyDescent="0.2">
      <c r="A29" t="s">
        <v>7872</v>
      </c>
      <c r="B29" t="s">
        <v>797</v>
      </c>
      <c r="C29" t="s">
        <v>7873</v>
      </c>
      <c r="D29" t="s">
        <v>7874</v>
      </c>
      <c r="E29" t="s">
        <v>7832</v>
      </c>
      <c r="F29" t="s">
        <v>7833</v>
      </c>
      <c r="G29" t="s">
        <v>7820</v>
      </c>
      <c r="H29" t="s">
        <v>7821</v>
      </c>
      <c r="I29"/>
      <c r="J29"/>
    </row>
    <row r="30" spans="1:10" ht="16" x14ac:dyDescent="0.2">
      <c r="A30" t="s">
        <v>7875</v>
      </c>
      <c r="B30" t="s">
        <v>797</v>
      </c>
      <c r="C30" t="s">
        <v>37</v>
      </c>
      <c r="D30" t="s">
        <v>37</v>
      </c>
      <c r="E30" t="s">
        <v>7876</v>
      </c>
      <c r="F30" t="s">
        <v>7877</v>
      </c>
      <c r="G30" t="s">
        <v>7878</v>
      </c>
      <c r="H30" t="s">
        <v>7821</v>
      </c>
      <c r="I30"/>
      <c r="J30"/>
    </row>
    <row r="31" spans="1:10" ht="16" x14ac:dyDescent="0.2">
      <c r="A31" t="s">
        <v>7879</v>
      </c>
      <c r="B31" t="s">
        <v>797</v>
      </c>
      <c r="C31" t="s">
        <v>37</v>
      </c>
      <c r="D31" t="s">
        <v>7880</v>
      </c>
      <c r="E31" t="s">
        <v>7876</v>
      </c>
      <c r="F31" t="s">
        <v>7877</v>
      </c>
      <c r="G31" t="s">
        <v>7878</v>
      </c>
      <c r="H31" t="s">
        <v>7821</v>
      </c>
      <c r="I31"/>
      <c r="J31"/>
    </row>
    <row r="32" spans="1:10" ht="16" x14ac:dyDescent="0.2">
      <c r="A32" t="s">
        <v>7881</v>
      </c>
      <c r="B32" t="s">
        <v>797</v>
      </c>
      <c r="C32" t="s">
        <v>7882</v>
      </c>
      <c r="D32" t="s">
        <v>7883</v>
      </c>
      <c r="E32" t="s">
        <v>7876</v>
      </c>
      <c r="F32" t="s">
        <v>7877</v>
      </c>
      <c r="G32" t="s">
        <v>7878</v>
      </c>
      <c r="H32" t="s">
        <v>7821</v>
      </c>
      <c r="I32"/>
      <c r="J32"/>
    </row>
    <row r="33" spans="1:10" ht="16" x14ac:dyDescent="0.2">
      <c r="A33" t="s">
        <v>7884</v>
      </c>
      <c r="B33" t="s">
        <v>797</v>
      </c>
      <c r="C33" t="s">
        <v>37</v>
      </c>
      <c r="D33" t="s">
        <v>7885</v>
      </c>
      <c r="E33" t="s">
        <v>7876</v>
      </c>
      <c r="F33" t="s">
        <v>7877</v>
      </c>
      <c r="G33" t="s">
        <v>7878</v>
      </c>
      <c r="H33" t="s">
        <v>7821</v>
      </c>
      <c r="I33"/>
      <c r="J33"/>
    </row>
    <row r="34" spans="1:10" ht="16" x14ac:dyDescent="0.2">
      <c r="A34" t="s">
        <v>7886</v>
      </c>
      <c r="B34" t="s">
        <v>797</v>
      </c>
      <c r="C34" t="s">
        <v>7887</v>
      </c>
      <c r="D34" t="s">
        <v>7888</v>
      </c>
      <c r="E34" t="s">
        <v>7876</v>
      </c>
      <c r="F34" t="s">
        <v>7877</v>
      </c>
      <c r="G34" t="s">
        <v>7878</v>
      </c>
      <c r="H34" t="s">
        <v>7821</v>
      </c>
      <c r="I34"/>
      <c r="J34"/>
    </row>
    <row r="35" spans="1:10" ht="16" x14ac:dyDescent="0.2">
      <c r="A35" t="s">
        <v>7889</v>
      </c>
      <c r="B35" t="s">
        <v>797</v>
      </c>
      <c r="C35" t="s">
        <v>7890</v>
      </c>
      <c r="D35" t="s">
        <v>7891</v>
      </c>
      <c r="E35" t="s">
        <v>7876</v>
      </c>
      <c r="F35" t="s">
        <v>7877</v>
      </c>
      <c r="G35" t="s">
        <v>7878</v>
      </c>
      <c r="H35" t="s">
        <v>7821</v>
      </c>
      <c r="I35"/>
      <c r="J35"/>
    </row>
    <row r="36" spans="1:10" ht="16" x14ac:dyDescent="0.2">
      <c r="A36" t="s">
        <v>7892</v>
      </c>
      <c r="B36" t="s">
        <v>797</v>
      </c>
      <c r="C36" t="s">
        <v>7893</v>
      </c>
      <c r="D36" t="s">
        <v>7894</v>
      </c>
      <c r="E36" t="s">
        <v>7876</v>
      </c>
      <c r="F36" t="s">
        <v>7877</v>
      </c>
      <c r="G36" t="s">
        <v>7878</v>
      </c>
      <c r="H36" t="s">
        <v>7821</v>
      </c>
      <c r="I36"/>
      <c r="J36"/>
    </row>
    <row r="37" spans="1:10" ht="16" x14ac:dyDescent="0.2">
      <c r="A37" t="s">
        <v>7895</v>
      </c>
      <c r="B37" t="s">
        <v>797</v>
      </c>
      <c r="C37" t="s">
        <v>7896</v>
      </c>
      <c r="D37" t="s">
        <v>7897</v>
      </c>
      <c r="E37" t="s">
        <v>7876</v>
      </c>
      <c r="F37" t="s">
        <v>7877</v>
      </c>
      <c r="G37" t="s">
        <v>7878</v>
      </c>
      <c r="H37" t="s">
        <v>7821</v>
      </c>
      <c r="I37"/>
      <c r="J37"/>
    </row>
    <row r="38" spans="1:10" ht="16" x14ac:dyDescent="0.2">
      <c r="A38" t="s">
        <v>7898</v>
      </c>
      <c r="B38" t="s">
        <v>797</v>
      </c>
      <c r="C38" t="s">
        <v>7899</v>
      </c>
      <c r="D38" t="s">
        <v>7900</v>
      </c>
      <c r="E38" t="s">
        <v>7876</v>
      </c>
      <c r="F38" t="s">
        <v>7877</v>
      </c>
      <c r="G38" t="s">
        <v>7878</v>
      </c>
      <c r="H38" t="s">
        <v>7821</v>
      </c>
      <c r="I38"/>
      <c r="J38"/>
    </row>
    <row r="39" spans="1:10" ht="16" x14ac:dyDescent="0.2">
      <c r="A39" t="s">
        <v>7901</v>
      </c>
      <c r="B39" t="s">
        <v>797</v>
      </c>
      <c r="C39" t="s">
        <v>7902</v>
      </c>
      <c r="D39" t="s">
        <v>7903</v>
      </c>
      <c r="E39" t="s">
        <v>7876</v>
      </c>
      <c r="F39" t="s">
        <v>7877</v>
      </c>
      <c r="G39" t="s">
        <v>7878</v>
      </c>
      <c r="H39" t="s">
        <v>7821</v>
      </c>
      <c r="I39"/>
      <c r="J39"/>
    </row>
    <row r="40" spans="1:10" ht="16" x14ac:dyDescent="0.2">
      <c r="A40" t="s">
        <v>7904</v>
      </c>
      <c r="B40" t="s">
        <v>797</v>
      </c>
      <c r="C40" t="s">
        <v>37</v>
      </c>
      <c r="D40" t="s">
        <v>37</v>
      </c>
      <c r="E40" t="s">
        <v>7876</v>
      </c>
      <c r="F40" t="s">
        <v>7877</v>
      </c>
      <c r="G40" t="s">
        <v>7878</v>
      </c>
      <c r="H40" t="s">
        <v>7821</v>
      </c>
      <c r="I40"/>
      <c r="J40"/>
    </row>
    <row r="41" spans="1:10" ht="16" x14ac:dyDescent="0.2">
      <c r="A41" t="s">
        <v>7905</v>
      </c>
      <c r="B41" t="s">
        <v>797</v>
      </c>
      <c r="C41" t="s">
        <v>37</v>
      </c>
      <c r="D41" t="s">
        <v>37</v>
      </c>
      <c r="E41" t="s">
        <v>7876</v>
      </c>
      <c r="F41" t="s">
        <v>7877</v>
      </c>
      <c r="G41" t="s">
        <v>7878</v>
      </c>
      <c r="H41" t="s">
        <v>7821</v>
      </c>
      <c r="I41"/>
      <c r="J41"/>
    </row>
    <row r="42" spans="1:10" ht="16" x14ac:dyDescent="0.2">
      <c r="A42" t="s">
        <v>7906</v>
      </c>
      <c r="B42" t="s">
        <v>797</v>
      </c>
      <c r="C42" t="s">
        <v>7907</v>
      </c>
      <c r="D42" t="s">
        <v>7908</v>
      </c>
      <c r="E42" t="s">
        <v>7876</v>
      </c>
      <c r="F42" t="s">
        <v>7877</v>
      </c>
      <c r="G42" t="s">
        <v>7878</v>
      </c>
      <c r="H42" t="s">
        <v>7821</v>
      </c>
      <c r="I42"/>
      <c r="J42"/>
    </row>
    <row r="43" spans="1:10" ht="16" x14ac:dyDescent="0.2">
      <c r="A43" t="s">
        <v>7909</v>
      </c>
      <c r="B43" t="s">
        <v>797</v>
      </c>
      <c r="C43" t="s">
        <v>7910</v>
      </c>
      <c r="D43" t="s">
        <v>7911</v>
      </c>
      <c r="E43" t="s">
        <v>7876</v>
      </c>
      <c r="F43" t="s">
        <v>7877</v>
      </c>
      <c r="G43" t="s">
        <v>7878</v>
      </c>
      <c r="H43" t="s">
        <v>7821</v>
      </c>
      <c r="I43"/>
      <c r="J43"/>
    </row>
    <row r="44" spans="1:10" ht="16" x14ac:dyDescent="0.2">
      <c r="A44" t="s">
        <v>7912</v>
      </c>
      <c r="B44" t="s">
        <v>797</v>
      </c>
      <c r="C44" t="s">
        <v>7913</v>
      </c>
      <c r="D44" t="s">
        <v>7914</v>
      </c>
      <c r="E44" t="s">
        <v>7876</v>
      </c>
      <c r="F44" t="s">
        <v>7877</v>
      </c>
      <c r="G44" t="s">
        <v>7878</v>
      </c>
      <c r="H44" t="s">
        <v>7821</v>
      </c>
      <c r="I44"/>
      <c r="J44"/>
    </row>
    <row r="45" spans="1:10" ht="16" x14ac:dyDescent="0.2">
      <c r="A45" t="s">
        <v>7915</v>
      </c>
      <c r="B45" t="s">
        <v>797</v>
      </c>
      <c r="C45" t="s">
        <v>7916</v>
      </c>
      <c r="D45" t="s">
        <v>7917</v>
      </c>
      <c r="E45" t="s">
        <v>7876</v>
      </c>
      <c r="F45" t="s">
        <v>7877</v>
      </c>
      <c r="G45" t="s">
        <v>7878</v>
      </c>
      <c r="H45" t="s">
        <v>7821</v>
      </c>
      <c r="I45"/>
      <c r="J45"/>
    </row>
    <row r="46" spans="1:10" ht="16" x14ac:dyDescent="0.2">
      <c r="A46" t="s">
        <v>7918</v>
      </c>
      <c r="B46" t="s">
        <v>797</v>
      </c>
      <c r="C46" t="s">
        <v>37</v>
      </c>
      <c r="D46" t="s">
        <v>37</v>
      </c>
      <c r="E46" t="s">
        <v>7919</v>
      </c>
      <c r="F46" t="s">
        <v>7920</v>
      </c>
      <c r="G46" t="s">
        <v>7820</v>
      </c>
      <c r="H46" t="s">
        <v>7921</v>
      </c>
      <c r="I46"/>
      <c r="J46"/>
    </row>
    <row r="47" spans="1:10" ht="16" x14ac:dyDescent="0.2">
      <c r="A47" t="s">
        <v>5142</v>
      </c>
      <c r="B47" t="s">
        <v>797</v>
      </c>
      <c r="C47" t="s">
        <v>37</v>
      </c>
      <c r="D47" t="s">
        <v>5143</v>
      </c>
      <c r="E47" t="s">
        <v>7919</v>
      </c>
      <c r="F47" t="s">
        <v>7920</v>
      </c>
      <c r="G47" t="s">
        <v>7820</v>
      </c>
      <c r="H47" t="s">
        <v>7921</v>
      </c>
      <c r="I47"/>
      <c r="J47"/>
    </row>
    <row r="48" spans="1:10" ht="16" x14ac:dyDescent="0.2">
      <c r="A48" t="s">
        <v>7611</v>
      </c>
      <c r="B48" t="s">
        <v>797</v>
      </c>
      <c r="C48" t="s">
        <v>5109</v>
      </c>
      <c r="D48" t="s">
        <v>5110</v>
      </c>
      <c r="E48" t="s">
        <v>7919</v>
      </c>
      <c r="F48" t="s">
        <v>7920</v>
      </c>
      <c r="G48" t="s">
        <v>7820</v>
      </c>
      <c r="H48" t="s">
        <v>7921</v>
      </c>
      <c r="I48"/>
      <c r="J48"/>
    </row>
    <row r="49" spans="1:10" ht="16" x14ac:dyDescent="0.2">
      <c r="A49" t="s">
        <v>5146</v>
      </c>
      <c r="B49" t="s">
        <v>797</v>
      </c>
      <c r="C49" t="s">
        <v>37</v>
      </c>
      <c r="D49" t="s">
        <v>5147</v>
      </c>
      <c r="E49" t="s">
        <v>7919</v>
      </c>
      <c r="F49" t="s">
        <v>7920</v>
      </c>
      <c r="G49" t="s">
        <v>7820</v>
      </c>
      <c r="H49" t="s">
        <v>7921</v>
      </c>
      <c r="I49"/>
      <c r="J49"/>
    </row>
    <row r="50" spans="1:10" ht="16" x14ac:dyDescent="0.2">
      <c r="A50" t="s">
        <v>5148</v>
      </c>
      <c r="B50" t="s">
        <v>797</v>
      </c>
      <c r="C50" t="s">
        <v>37</v>
      </c>
      <c r="D50" t="s">
        <v>5149</v>
      </c>
      <c r="E50" t="s">
        <v>7919</v>
      </c>
      <c r="F50" t="s">
        <v>7920</v>
      </c>
      <c r="G50" t="s">
        <v>7820</v>
      </c>
      <c r="H50" t="s">
        <v>7921</v>
      </c>
      <c r="I50"/>
      <c r="J50"/>
    </row>
    <row r="51" spans="1:10" ht="16" x14ac:dyDescent="0.2">
      <c r="A51" t="s">
        <v>5150</v>
      </c>
      <c r="B51" t="s">
        <v>797</v>
      </c>
      <c r="C51" t="s">
        <v>37</v>
      </c>
      <c r="D51" t="s">
        <v>5151</v>
      </c>
      <c r="E51" t="s">
        <v>7919</v>
      </c>
      <c r="F51" t="s">
        <v>7920</v>
      </c>
      <c r="G51" t="s">
        <v>7820</v>
      </c>
      <c r="H51" t="s">
        <v>7921</v>
      </c>
      <c r="I51"/>
      <c r="J51"/>
    </row>
    <row r="52" spans="1:10" ht="16" x14ac:dyDescent="0.2">
      <c r="A52" t="s">
        <v>5152</v>
      </c>
      <c r="B52" t="s">
        <v>797</v>
      </c>
      <c r="C52" t="s">
        <v>37</v>
      </c>
      <c r="D52" t="s">
        <v>5153</v>
      </c>
      <c r="E52" t="s">
        <v>7919</v>
      </c>
      <c r="F52" t="s">
        <v>7920</v>
      </c>
      <c r="G52" t="s">
        <v>7820</v>
      </c>
      <c r="H52" t="s">
        <v>7921</v>
      </c>
      <c r="I52"/>
      <c r="J52"/>
    </row>
    <row r="53" spans="1:10" ht="16" x14ac:dyDescent="0.2">
      <c r="A53" t="s">
        <v>5154</v>
      </c>
      <c r="B53" t="s">
        <v>797</v>
      </c>
      <c r="C53" t="s">
        <v>37</v>
      </c>
      <c r="D53" t="s">
        <v>5155</v>
      </c>
      <c r="E53" t="s">
        <v>7919</v>
      </c>
      <c r="F53" t="s">
        <v>7920</v>
      </c>
      <c r="G53" t="s">
        <v>7820</v>
      </c>
      <c r="H53" t="s">
        <v>7921</v>
      </c>
      <c r="I53"/>
      <c r="J53"/>
    </row>
    <row r="54" spans="1:10" ht="16" x14ac:dyDescent="0.2">
      <c r="A54" t="s">
        <v>5156</v>
      </c>
      <c r="B54" t="s">
        <v>797</v>
      </c>
      <c r="C54" t="s">
        <v>37</v>
      </c>
      <c r="D54" t="s">
        <v>5157</v>
      </c>
      <c r="E54" t="s">
        <v>7919</v>
      </c>
      <c r="F54" t="s">
        <v>7920</v>
      </c>
      <c r="G54" t="s">
        <v>7820</v>
      </c>
      <c r="H54" t="s">
        <v>7921</v>
      </c>
      <c r="I54"/>
      <c r="J54"/>
    </row>
    <row r="55" spans="1:10" ht="16" x14ac:dyDescent="0.2">
      <c r="A55" t="s">
        <v>5158</v>
      </c>
      <c r="B55" t="s">
        <v>797</v>
      </c>
      <c r="C55" t="s">
        <v>37</v>
      </c>
      <c r="D55" t="s">
        <v>5159</v>
      </c>
      <c r="E55" t="s">
        <v>7919</v>
      </c>
      <c r="F55" t="s">
        <v>7920</v>
      </c>
      <c r="G55" t="s">
        <v>7820</v>
      </c>
      <c r="H55" t="s">
        <v>7921</v>
      </c>
      <c r="I55"/>
      <c r="J55"/>
    </row>
    <row r="56" spans="1:10" ht="16" x14ac:dyDescent="0.2">
      <c r="A56" t="s">
        <v>5160</v>
      </c>
      <c r="B56" t="s">
        <v>797</v>
      </c>
      <c r="C56" t="s">
        <v>37</v>
      </c>
      <c r="D56" t="s">
        <v>5161</v>
      </c>
      <c r="E56" t="s">
        <v>7919</v>
      </c>
      <c r="F56" t="s">
        <v>7920</v>
      </c>
      <c r="G56" t="s">
        <v>7820</v>
      </c>
      <c r="H56" t="s">
        <v>7921</v>
      </c>
      <c r="I56"/>
      <c r="J56"/>
    </row>
    <row r="57" spans="1:10" ht="16" x14ac:dyDescent="0.2">
      <c r="A57" t="s">
        <v>5122</v>
      </c>
      <c r="B57" t="s">
        <v>797</v>
      </c>
      <c r="C57" t="s">
        <v>37</v>
      </c>
      <c r="D57" t="s">
        <v>5123</v>
      </c>
      <c r="E57" t="s">
        <v>7919</v>
      </c>
      <c r="F57" t="s">
        <v>7920</v>
      </c>
      <c r="G57" t="s">
        <v>7820</v>
      </c>
      <c r="H57" t="s">
        <v>7921</v>
      </c>
      <c r="I57"/>
      <c r="J57"/>
    </row>
    <row r="58" spans="1:10" ht="16" x14ac:dyDescent="0.2">
      <c r="A58" t="s">
        <v>5178</v>
      </c>
      <c r="B58" t="s">
        <v>797</v>
      </c>
      <c r="C58" t="s">
        <v>37</v>
      </c>
      <c r="D58" t="s">
        <v>5179</v>
      </c>
      <c r="E58" t="s">
        <v>7919</v>
      </c>
      <c r="F58" t="s">
        <v>7920</v>
      </c>
      <c r="G58" t="s">
        <v>7820</v>
      </c>
      <c r="H58" t="s">
        <v>7921</v>
      </c>
      <c r="I58"/>
      <c r="J58"/>
    </row>
    <row r="59" spans="1:10" ht="16" x14ac:dyDescent="0.2">
      <c r="A59" t="s">
        <v>5120</v>
      </c>
      <c r="B59" t="s">
        <v>797</v>
      </c>
      <c r="C59" t="s">
        <v>37</v>
      </c>
      <c r="D59" t="s">
        <v>5121</v>
      </c>
      <c r="E59" t="s">
        <v>7919</v>
      </c>
      <c r="F59" t="s">
        <v>7920</v>
      </c>
      <c r="G59" t="s">
        <v>7820</v>
      </c>
      <c r="H59" t="s">
        <v>7921</v>
      </c>
      <c r="I59"/>
      <c r="J59"/>
    </row>
    <row r="60" spans="1:10" ht="16" x14ac:dyDescent="0.2">
      <c r="A60" t="s">
        <v>5184</v>
      </c>
      <c r="B60" t="s">
        <v>797</v>
      </c>
      <c r="C60" t="s">
        <v>37</v>
      </c>
      <c r="D60" t="s">
        <v>5185</v>
      </c>
      <c r="E60" t="s">
        <v>7919</v>
      </c>
      <c r="F60" t="s">
        <v>7920</v>
      </c>
      <c r="G60" t="s">
        <v>7820</v>
      </c>
      <c r="H60" t="s">
        <v>7921</v>
      </c>
      <c r="I60"/>
      <c r="J60"/>
    </row>
    <row r="61" spans="1:10" ht="16" x14ac:dyDescent="0.2">
      <c r="A61" t="s">
        <v>5124</v>
      </c>
      <c r="B61" t="s">
        <v>797</v>
      </c>
      <c r="C61" t="s">
        <v>37</v>
      </c>
      <c r="D61" t="s">
        <v>5125</v>
      </c>
      <c r="E61" t="s">
        <v>7919</v>
      </c>
      <c r="F61" t="s">
        <v>7920</v>
      </c>
      <c r="G61" t="s">
        <v>7820</v>
      </c>
      <c r="H61" t="s">
        <v>7921</v>
      </c>
      <c r="I61"/>
      <c r="J61"/>
    </row>
    <row r="62" spans="1:10" ht="16" x14ac:dyDescent="0.2">
      <c r="A62" t="s">
        <v>5126</v>
      </c>
      <c r="B62" t="s">
        <v>797</v>
      </c>
      <c r="C62" t="s">
        <v>37</v>
      </c>
      <c r="D62" t="s">
        <v>5127</v>
      </c>
      <c r="E62" t="s">
        <v>7919</v>
      </c>
      <c r="F62" t="s">
        <v>7920</v>
      </c>
      <c r="G62" t="s">
        <v>7820</v>
      </c>
      <c r="H62" t="s">
        <v>7921</v>
      </c>
      <c r="I62"/>
      <c r="J62"/>
    </row>
    <row r="63" spans="1:10" ht="16" x14ac:dyDescent="0.2">
      <c r="A63" t="s">
        <v>5128</v>
      </c>
      <c r="B63" t="s">
        <v>797</v>
      </c>
      <c r="C63" t="s">
        <v>37</v>
      </c>
      <c r="D63" t="s">
        <v>5129</v>
      </c>
      <c r="E63" t="s">
        <v>7919</v>
      </c>
      <c r="F63" t="s">
        <v>7920</v>
      </c>
      <c r="G63" t="s">
        <v>7820</v>
      </c>
      <c r="H63" t="s">
        <v>7921</v>
      </c>
      <c r="I63"/>
      <c r="J63"/>
    </row>
    <row r="64" spans="1:10" ht="16" x14ac:dyDescent="0.2">
      <c r="A64" t="s">
        <v>5130</v>
      </c>
      <c r="B64" t="s">
        <v>797</v>
      </c>
      <c r="C64" t="s">
        <v>37</v>
      </c>
      <c r="D64" t="s">
        <v>5131</v>
      </c>
      <c r="E64" t="s">
        <v>7919</v>
      </c>
      <c r="F64" t="s">
        <v>7920</v>
      </c>
      <c r="G64" t="s">
        <v>7820</v>
      </c>
      <c r="H64" t="s">
        <v>7921</v>
      </c>
      <c r="I64"/>
      <c r="J64"/>
    </row>
    <row r="65" spans="1:10" ht="16" x14ac:dyDescent="0.2">
      <c r="A65" t="s">
        <v>5132</v>
      </c>
      <c r="B65" t="s">
        <v>797</v>
      </c>
      <c r="C65" t="s">
        <v>37</v>
      </c>
      <c r="D65" t="s">
        <v>5133</v>
      </c>
      <c r="E65" t="s">
        <v>7919</v>
      </c>
      <c r="F65" t="s">
        <v>7920</v>
      </c>
      <c r="G65" t="s">
        <v>7820</v>
      </c>
      <c r="H65" t="s">
        <v>7921</v>
      </c>
      <c r="I65"/>
      <c r="J65"/>
    </row>
    <row r="66" spans="1:10" ht="16" x14ac:dyDescent="0.2">
      <c r="A66" t="s">
        <v>5134</v>
      </c>
      <c r="B66" t="s">
        <v>797</v>
      </c>
      <c r="C66" t="s">
        <v>37</v>
      </c>
      <c r="D66" t="s">
        <v>5135</v>
      </c>
      <c r="E66" t="s">
        <v>7919</v>
      </c>
      <c r="F66" t="s">
        <v>7920</v>
      </c>
      <c r="G66" t="s">
        <v>7820</v>
      </c>
      <c r="H66" t="s">
        <v>7921</v>
      </c>
      <c r="I66"/>
      <c r="J66"/>
    </row>
    <row r="67" spans="1:10" ht="16" x14ac:dyDescent="0.2">
      <c r="A67" t="s">
        <v>5136</v>
      </c>
      <c r="B67" t="s">
        <v>797</v>
      </c>
      <c r="C67" t="s">
        <v>37</v>
      </c>
      <c r="D67" t="s">
        <v>5137</v>
      </c>
      <c r="E67" t="s">
        <v>7919</v>
      </c>
      <c r="F67" t="s">
        <v>7920</v>
      </c>
      <c r="G67" t="s">
        <v>7820</v>
      </c>
      <c r="H67" t="s">
        <v>7921</v>
      </c>
      <c r="I67"/>
      <c r="J67"/>
    </row>
    <row r="68" spans="1:10" ht="16" x14ac:dyDescent="0.2">
      <c r="A68" t="s">
        <v>5138</v>
      </c>
      <c r="B68" t="s">
        <v>797</v>
      </c>
      <c r="C68" t="s">
        <v>37</v>
      </c>
      <c r="D68" t="s">
        <v>5139</v>
      </c>
      <c r="E68" t="s">
        <v>7919</v>
      </c>
      <c r="F68" t="s">
        <v>7920</v>
      </c>
      <c r="G68" t="s">
        <v>7820</v>
      </c>
      <c r="H68" t="s">
        <v>7921</v>
      </c>
      <c r="I68"/>
      <c r="J68"/>
    </row>
    <row r="69" spans="1:10" ht="16" x14ac:dyDescent="0.2">
      <c r="A69" t="s">
        <v>5140</v>
      </c>
      <c r="B69" t="s">
        <v>797</v>
      </c>
      <c r="C69" t="s">
        <v>37</v>
      </c>
      <c r="D69" t="s">
        <v>5141</v>
      </c>
      <c r="E69" t="s">
        <v>7919</v>
      </c>
      <c r="F69" t="s">
        <v>7920</v>
      </c>
      <c r="G69" t="s">
        <v>7820</v>
      </c>
      <c r="H69" t="s">
        <v>7921</v>
      </c>
      <c r="I69"/>
      <c r="J69"/>
    </row>
    <row r="70" spans="1:10" ht="16" x14ac:dyDescent="0.2">
      <c r="A70" t="s">
        <v>5162</v>
      </c>
      <c r="B70" t="s">
        <v>797</v>
      </c>
      <c r="C70" t="s">
        <v>37</v>
      </c>
      <c r="D70" t="s">
        <v>5163</v>
      </c>
      <c r="E70" t="s">
        <v>7919</v>
      </c>
      <c r="F70" t="s">
        <v>7920</v>
      </c>
      <c r="G70" t="s">
        <v>7820</v>
      </c>
      <c r="H70" t="s">
        <v>7921</v>
      </c>
      <c r="I70"/>
      <c r="J70"/>
    </row>
    <row r="71" spans="1:10" ht="16" x14ac:dyDescent="0.2">
      <c r="A71" t="s">
        <v>5164</v>
      </c>
      <c r="B71" t="s">
        <v>797</v>
      </c>
      <c r="C71" t="s">
        <v>37</v>
      </c>
      <c r="D71" t="s">
        <v>5165</v>
      </c>
      <c r="E71" t="s">
        <v>7919</v>
      </c>
      <c r="F71" t="s">
        <v>7920</v>
      </c>
      <c r="G71" t="s">
        <v>7820</v>
      </c>
      <c r="H71" t="s">
        <v>7921</v>
      </c>
      <c r="I71"/>
      <c r="J71"/>
    </row>
    <row r="72" spans="1:10" ht="16" x14ac:dyDescent="0.2">
      <c r="A72" t="s">
        <v>5166</v>
      </c>
      <c r="B72" t="s">
        <v>797</v>
      </c>
      <c r="C72" t="s">
        <v>37</v>
      </c>
      <c r="D72" t="s">
        <v>5167</v>
      </c>
      <c r="E72" t="s">
        <v>7919</v>
      </c>
      <c r="F72" t="s">
        <v>7920</v>
      </c>
      <c r="G72" t="s">
        <v>7820</v>
      </c>
      <c r="H72" t="s">
        <v>7921</v>
      </c>
      <c r="I72"/>
      <c r="J72"/>
    </row>
    <row r="73" spans="1:10" ht="16" x14ac:dyDescent="0.2">
      <c r="A73" t="s">
        <v>5168</v>
      </c>
      <c r="B73" t="s">
        <v>797</v>
      </c>
      <c r="C73" t="s">
        <v>37</v>
      </c>
      <c r="D73" t="s">
        <v>5169</v>
      </c>
      <c r="E73" t="s">
        <v>7919</v>
      </c>
      <c r="F73" t="s">
        <v>7920</v>
      </c>
      <c r="G73" t="s">
        <v>7820</v>
      </c>
      <c r="H73" t="s">
        <v>7921</v>
      </c>
      <c r="I73"/>
      <c r="J73"/>
    </row>
    <row r="74" spans="1:10" ht="16" x14ac:dyDescent="0.2">
      <c r="A74" t="s">
        <v>5170</v>
      </c>
      <c r="B74" t="s">
        <v>797</v>
      </c>
      <c r="C74" t="s">
        <v>37</v>
      </c>
      <c r="D74" t="s">
        <v>5171</v>
      </c>
      <c r="E74" t="s">
        <v>7919</v>
      </c>
      <c r="F74" t="s">
        <v>7920</v>
      </c>
      <c r="G74" t="s">
        <v>7820</v>
      </c>
      <c r="H74" t="s">
        <v>7921</v>
      </c>
      <c r="I74"/>
      <c r="J74"/>
    </row>
    <row r="75" spans="1:10" ht="16" x14ac:dyDescent="0.2">
      <c r="A75" t="s">
        <v>5172</v>
      </c>
      <c r="B75" t="s">
        <v>797</v>
      </c>
      <c r="C75" t="s">
        <v>37</v>
      </c>
      <c r="D75" t="s">
        <v>5173</v>
      </c>
      <c r="E75" t="s">
        <v>7919</v>
      </c>
      <c r="F75" t="s">
        <v>7920</v>
      </c>
      <c r="G75" t="s">
        <v>7820</v>
      </c>
      <c r="H75" t="s">
        <v>7921</v>
      </c>
      <c r="I75"/>
      <c r="J75"/>
    </row>
    <row r="76" spans="1:10" ht="16" x14ac:dyDescent="0.2">
      <c r="A76" t="s">
        <v>5174</v>
      </c>
      <c r="B76" t="s">
        <v>797</v>
      </c>
      <c r="C76" t="s">
        <v>37</v>
      </c>
      <c r="D76" t="s">
        <v>5175</v>
      </c>
      <c r="E76" t="s">
        <v>7919</v>
      </c>
      <c r="F76" t="s">
        <v>7920</v>
      </c>
      <c r="G76" t="s">
        <v>7820</v>
      </c>
      <c r="H76" t="s">
        <v>7921</v>
      </c>
      <c r="I76"/>
      <c r="J76"/>
    </row>
    <row r="77" spans="1:10" ht="16" x14ac:dyDescent="0.2">
      <c r="A77" t="s">
        <v>5176</v>
      </c>
      <c r="B77" t="s">
        <v>797</v>
      </c>
      <c r="C77" t="s">
        <v>37</v>
      </c>
      <c r="D77" t="s">
        <v>5177</v>
      </c>
      <c r="E77" t="s">
        <v>7919</v>
      </c>
      <c r="F77" t="s">
        <v>7920</v>
      </c>
      <c r="G77" t="s">
        <v>7820</v>
      </c>
      <c r="H77" t="s">
        <v>7921</v>
      </c>
      <c r="I77"/>
      <c r="J77"/>
    </row>
    <row r="78" spans="1:10" ht="16" x14ac:dyDescent="0.2">
      <c r="A78" t="s">
        <v>5182</v>
      </c>
      <c r="B78" t="s">
        <v>797</v>
      </c>
      <c r="C78" t="s">
        <v>37</v>
      </c>
      <c r="D78" t="s">
        <v>5183</v>
      </c>
      <c r="E78" t="s">
        <v>7919</v>
      </c>
      <c r="F78" t="s">
        <v>7920</v>
      </c>
      <c r="G78" t="s">
        <v>7820</v>
      </c>
      <c r="H78" t="s">
        <v>7921</v>
      </c>
      <c r="I78"/>
      <c r="J78"/>
    </row>
    <row r="79" spans="1:10" ht="16" x14ac:dyDescent="0.2">
      <c r="A79" t="s">
        <v>5180</v>
      </c>
      <c r="B79" t="s">
        <v>797</v>
      </c>
      <c r="C79" t="s">
        <v>37</v>
      </c>
      <c r="D79" t="s">
        <v>5181</v>
      </c>
      <c r="E79" t="s">
        <v>7919</v>
      </c>
      <c r="F79" t="s">
        <v>7920</v>
      </c>
      <c r="G79" t="s">
        <v>7820</v>
      </c>
      <c r="H79" t="s">
        <v>7921</v>
      </c>
      <c r="I79"/>
      <c r="J79"/>
    </row>
    <row r="80" spans="1:10" ht="16" x14ac:dyDescent="0.2">
      <c r="A80" t="s">
        <v>7614</v>
      </c>
      <c r="B80" t="s">
        <v>797</v>
      </c>
      <c r="C80" t="s">
        <v>5118</v>
      </c>
      <c r="D80" t="s">
        <v>5119</v>
      </c>
      <c r="E80" t="s">
        <v>7919</v>
      </c>
      <c r="F80" t="s">
        <v>7920</v>
      </c>
      <c r="G80" t="s">
        <v>7820</v>
      </c>
      <c r="H80" t="s">
        <v>7921</v>
      </c>
      <c r="I80"/>
      <c r="J80"/>
    </row>
    <row r="81" spans="1:10" ht="16" x14ac:dyDescent="0.2">
      <c r="A81" t="s">
        <v>7612</v>
      </c>
      <c r="B81" t="s">
        <v>797</v>
      </c>
      <c r="C81" t="s">
        <v>5115</v>
      </c>
      <c r="D81" t="s">
        <v>5116</v>
      </c>
      <c r="E81" t="s">
        <v>7919</v>
      </c>
      <c r="F81" t="s">
        <v>7920</v>
      </c>
      <c r="G81" t="s">
        <v>7820</v>
      </c>
      <c r="H81" t="s">
        <v>7921</v>
      </c>
      <c r="I81"/>
      <c r="J81"/>
    </row>
    <row r="82" spans="1:10" ht="16" x14ac:dyDescent="0.2">
      <c r="A82" t="s">
        <v>5144</v>
      </c>
      <c r="B82" t="s">
        <v>797</v>
      </c>
      <c r="C82" t="s">
        <v>37</v>
      </c>
      <c r="D82" t="s">
        <v>5145</v>
      </c>
      <c r="E82" t="s">
        <v>7919</v>
      </c>
      <c r="F82" t="s">
        <v>7920</v>
      </c>
      <c r="G82" t="s">
        <v>7820</v>
      </c>
      <c r="H82" t="s">
        <v>7921</v>
      </c>
      <c r="I82"/>
      <c r="J82"/>
    </row>
    <row r="83" spans="1:10" ht="16" x14ac:dyDescent="0.2">
      <c r="A83" t="s">
        <v>7922</v>
      </c>
      <c r="B83" t="s">
        <v>797</v>
      </c>
      <c r="C83" t="s">
        <v>37</v>
      </c>
      <c r="D83" t="s">
        <v>37</v>
      </c>
      <c r="E83" t="s">
        <v>7832</v>
      </c>
      <c r="F83" t="s">
        <v>7923</v>
      </c>
      <c r="G83" t="s">
        <v>7820</v>
      </c>
      <c r="H83" t="s">
        <v>7821</v>
      </c>
      <c r="I83"/>
      <c r="J83"/>
    </row>
    <row r="84" spans="1:10" ht="16" x14ac:dyDescent="0.2">
      <c r="A84" t="s">
        <v>7924</v>
      </c>
      <c r="B84" t="s">
        <v>797</v>
      </c>
      <c r="C84" t="s">
        <v>37</v>
      </c>
      <c r="D84" t="s">
        <v>37</v>
      </c>
      <c r="E84" t="s">
        <v>7925</v>
      </c>
      <c r="F84" t="s">
        <v>7926</v>
      </c>
      <c r="G84" t="s">
        <v>7820</v>
      </c>
      <c r="H84" t="s">
        <v>7821</v>
      </c>
      <c r="I84"/>
      <c r="J84"/>
    </row>
    <row r="85" spans="1:10" ht="16" x14ac:dyDescent="0.2">
      <c r="A85" t="s">
        <v>7927</v>
      </c>
      <c r="B85" t="s">
        <v>797</v>
      </c>
      <c r="C85" t="s">
        <v>7928</v>
      </c>
      <c r="D85" t="s">
        <v>7929</v>
      </c>
      <c r="E85" t="s">
        <v>7925</v>
      </c>
      <c r="F85" t="s">
        <v>7926</v>
      </c>
      <c r="G85" t="s">
        <v>7820</v>
      </c>
      <c r="H85" t="s">
        <v>7821</v>
      </c>
      <c r="I85"/>
      <c r="J85"/>
    </row>
    <row r="86" spans="1:10" ht="16" x14ac:dyDescent="0.2">
      <c r="A86" t="s">
        <v>7930</v>
      </c>
      <c r="B86" t="s">
        <v>797</v>
      </c>
      <c r="C86" t="s">
        <v>7931</v>
      </c>
      <c r="D86" t="s">
        <v>7932</v>
      </c>
      <c r="E86" t="s">
        <v>7925</v>
      </c>
      <c r="F86" t="s">
        <v>7926</v>
      </c>
      <c r="G86" t="s">
        <v>7820</v>
      </c>
      <c r="H86" t="s">
        <v>7821</v>
      </c>
      <c r="I86"/>
      <c r="J86"/>
    </row>
    <row r="87" spans="1:10" ht="16" x14ac:dyDescent="0.2">
      <c r="A87" t="s">
        <v>7933</v>
      </c>
      <c r="B87" t="s">
        <v>797</v>
      </c>
      <c r="C87" t="s">
        <v>7934</v>
      </c>
      <c r="D87" t="s">
        <v>7935</v>
      </c>
      <c r="E87" t="s">
        <v>7925</v>
      </c>
      <c r="F87" t="s">
        <v>7926</v>
      </c>
      <c r="G87" t="s">
        <v>7820</v>
      </c>
      <c r="H87" t="s">
        <v>7821</v>
      </c>
      <c r="I87"/>
      <c r="J87"/>
    </row>
    <row r="88" spans="1:10" ht="16" x14ac:dyDescent="0.2">
      <c r="A88" t="s">
        <v>7936</v>
      </c>
      <c r="B88" t="s">
        <v>797</v>
      </c>
      <c r="C88" t="s">
        <v>7937</v>
      </c>
      <c r="D88" t="s">
        <v>7938</v>
      </c>
      <c r="E88" t="s">
        <v>7925</v>
      </c>
      <c r="F88" t="s">
        <v>7926</v>
      </c>
      <c r="G88" t="s">
        <v>7820</v>
      </c>
      <c r="H88" t="s">
        <v>7821</v>
      </c>
      <c r="I88"/>
      <c r="J88"/>
    </row>
    <row r="89" spans="1:10" ht="16" x14ac:dyDescent="0.2">
      <c r="A89" t="s">
        <v>7939</v>
      </c>
      <c r="B89" t="s">
        <v>797</v>
      </c>
      <c r="C89" t="s">
        <v>7940</v>
      </c>
      <c r="D89" t="s">
        <v>7941</v>
      </c>
      <c r="E89" t="s">
        <v>7925</v>
      </c>
      <c r="F89" t="s">
        <v>7926</v>
      </c>
      <c r="G89" t="s">
        <v>7820</v>
      </c>
      <c r="H89" t="s">
        <v>7821</v>
      </c>
      <c r="I89"/>
      <c r="J89"/>
    </row>
    <row r="90" spans="1:10" ht="16" x14ac:dyDescent="0.2">
      <c r="A90" t="s">
        <v>7942</v>
      </c>
      <c r="B90" t="s">
        <v>797</v>
      </c>
      <c r="C90" t="s">
        <v>7943</v>
      </c>
      <c r="D90" t="s">
        <v>7944</v>
      </c>
      <c r="E90" t="s">
        <v>7925</v>
      </c>
      <c r="F90" t="s">
        <v>7926</v>
      </c>
      <c r="G90" t="s">
        <v>7820</v>
      </c>
      <c r="H90" t="s">
        <v>7821</v>
      </c>
      <c r="I90"/>
      <c r="J90"/>
    </row>
    <row r="91" spans="1:10" ht="16" x14ac:dyDescent="0.2">
      <c r="A91" t="s">
        <v>7945</v>
      </c>
      <c r="B91" t="s">
        <v>797</v>
      </c>
      <c r="C91" t="s">
        <v>7946</v>
      </c>
      <c r="D91" t="s">
        <v>7947</v>
      </c>
      <c r="E91" t="s">
        <v>7925</v>
      </c>
      <c r="F91" t="s">
        <v>7926</v>
      </c>
      <c r="G91" t="s">
        <v>7820</v>
      </c>
      <c r="H91" t="s">
        <v>7821</v>
      </c>
      <c r="I91"/>
      <c r="J91"/>
    </row>
    <row r="92" spans="1:10" ht="16" x14ac:dyDescent="0.2">
      <c r="A92" t="s">
        <v>7948</v>
      </c>
      <c r="B92" t="s">
        <v>797</v>
      </c>
      <c r="C92" t="s">
        <v>7949</v>
      </c>
      <c r="D92" t="s">
        <v>7950</v>
      </c>
      <c r="E92" t="s">
        <v>7925</v>
      </c>
      <c r="F92" t="s">
        <v>7926</v>
      </c>
      <c r="G92" t="s">
        <v>7820</v>
      </c>
      <c r="H92" t="s">
        <v>7821</v>
      </c>
      <c r="I92"/>
      <c r="J92"/>
    </row>
    <row r="93" spans="1:10" ht="16" x14ac:dyDescent="0.2">
      <c r="A93" t="s">
        <v>7951</v>
      </c>
      <c r="B93" t="s">
        <v>797</v>
      </c>
      <c r="C93" t="s">
        <v>7952</v>
      </c>
      <c r="D93" t="s">
        <v>7953</v>
      </c>
      <c r="E93" t="s">
        <v>7925</v>
      </c>
      <c r="F93" t="s">
        <v>7926</v>
      </c>
      <c r="G93" t="s">
        <v>7820</v>
      </c>
      <c r="H93" t="s">
        <v>7821</v>
      </c>
      <c r="I93"/>
      <c r="J93"/>
    </row>
    <row r="94" spans="1:10" ht="16" x14ac:dyDescent="0.2">
      <c r="A94" t="s">
        <v>7954</v>
      </c>
      <c r="B94" t="s">
        <v>797</v>
      </c>
      <c r="C94" t="s">
        <v>7955</v>
      </c>
      <c r="D94" t="s">
        <v>7956</v>
      </c>
      <c r="E94" t="s">
        <v>7925</v>
      </c>
      <c r="F94" t="s">
        <v>7926</v>
      </c>
      <c r="G94" t="s">
        <v>7820</v>
      </c>
      <c r="H94" t="s">
        <v>7821</v>
      </c>
      <c r="I94"/>
      <c r="J94"/>
    </row>
    <row r="95" spans="1:10" ht="16" x14ac:dyDescent="0.2">
      <c r="A95" t="s">
        <v>7957</v>
      </c>
      <c r="B95" t="s">
        <v>797</v>
      </c>
      <c r="C95" t="s">
        <v>7958</v>
      </c>
      <c r="D95" t="s">
        <v>7959</v>
      </c>
      <c r="E95" t="s">
        <v>7925</v>
      </c>
      <c r="F95" t="s">
        <v>7926</v>
      </c>
      <c r="G95" t="s">
        <v>7820</v>
      </c>
      <c r="H95" t="s">
        <v>7821</v>
      </c>
      <c r="I95"/>
      <c r="J95"/>
    </row>
    <row r="96" spans="1:10" ht="16" x14ac:dyDescent="0.2">
      <c r="A96" t="s">
        <v>7960</v>
      </c>
      <c r="B96" t="s">
        <v>797</v>
      </c>
      <c r="C96" t="s">
        <v>7961</v>
      </c>
      <c r="D96" t="s">
        <v>7962</v>
      </c>
      <c r="E96" t="s">
        <v>7925</v>
      </c>
      <c r="F96" t="s">
        <v>7926</v>
      </c>
      <c r="G96" t="s">
        <v>7820</v>
      </c>
      <c r="H96" t="s">
        <v>7821</v>
      </c>
      <c r="I96"/>
      <c r="J96"/>
    </row>
    <row r="97" spans="1:10" ht="16" x14ac:dyDescent="0.2">
      <c r="A97" t="s">
        <v>7963</v>
      </c>
      <c r="B97" t="s">
        <v>797</v>
      </c>
      <c r="C97" t="s">
        <v>7964</v>
      </c>
      <c r="D97" t="s">
        <v>7965</v>
      </c>
      <c r="E97" t="s">
        <v>7925</v>
      </c>
      <c r="F97" t="s">
        <v>7926</v>
      </c>
      <c r="G97" t="s">
        <v>7820</v>
      </c>
      <c r="H97" t="s">
        <v>7821</v>
      </c>
      <c r="I97"/>
      <c r="J97"/>
    </row>
    <row r="98" spans="1:10" ht="16" x14ac:dyDescent="0.2">
      <c r="A98" t="s">
        <v>7966</v>
      </c>
      <c r="B98" t="s">
        <v>797</v>
      </c>
      <c r="C98" t="s">
        <v>7967</v>
      </c>
      <c r="D98" t="s">
        <v>7968</v>
      </c>
      <c r="E98" t="s">
        <v>7925</v>
      </c>
      <c r="F98" t="s">
        <v>7926</v>
      </c>
      <c r="G98" t="s">
        <v>7820</v>
      </c>
      <c r="H98" t="s">
        <v>7821</v>
      </c>
      <c r="I98"/>
      <c r="J98"/>
    </row>
    <row r="99" spans="1:10" ht="16" x14ac:dyDescent="0.2">
      <c r="A99" t="s">
        <v>7969</v>
      </c>
      <c r="B99" t="s">
        <v>797</v>
      </c>
      <c r="C99" t="s">
        <v>7970</v>
      </c>
      <c r="D99" t="s">
        <v>7971</v>
      </c>
      <c r="E99" t="s">
        <v>7925</v>
      </c>
      <c r="F99" t="s">
        <v>7926</v>
      </c>
      <c r="G99" t="s">
        <v>7820</v>
      </c>
      <c r="H99" t="s">
        <v>7821</v>
      </c>
      <c r="I99"/>
      <c r="J99"/>
    </row>
    <row r="100" spans="1:10" ht="16" x14ac:dyDescent="0.2">
      <c r="A100" t="s">
        <v>7972</v>
      </c>
      <c r="B100" t="s">
        <v>797</v>
      </c>
      <c r="C100" t="s">
        <v>7973</v>
      </c>
      <c r="D100" t="s">
        <v>7974</v>
      </c>
      <c r="E100" t="s">
        <v>7925</v>
      </c>
      <c r="F100" t="s">
        <v>7926</v>
      </c>
      <c r="G100" t="s">
        <v>7820</v>
      </c>
      <c r="H100" t="s">
        <v>7821</v>
      </c>
      <c r="I100"/>
      <c r="J100"/>
    </row>
    <row r="101" spans="1:10" ht="16" x14ac:dyDescent="0.2">
      <c r="A101" t="s">
        <v>7975</v>
      </c>
      <c r="B101" t="s">
        <v>797</v>
      </c>
      <c r="C101" t="s">
        <v>7976</v>
      </c>
      <c r="D101" t="s">
        <v>7977</v>
      </c>
      <c r="E101" t="s">
        <v>7925</v>
      </c>
      <c r="F101" t="s">
        <v>7926</v>
      </c>
      <c r="G101" t="s">
        <v>7820</v>
      </c>
      <c r="H101" t="s">
        <v>7821</v>
      </c>
      <c r="I101"/>
      <c r="J101"/>
    </row>
    <row r="102" spans="1:10" ht="16" x14ac:dyDescent="0.2">
      <c r="A102" t="s">
        <v>7978</v>
      </c>
      <c r="B102" t="s">
        <v>797</v>
      </c>
      <c r="C102" t="s">
        <v>7979</v>
      </c>
      <c r="D102" t="s">
        <v>7980</v>
      </c>
      <c r="E102" t="s">
        <v>7925</v>
      </c>
      <c r="F102" t="s">
        <v>7926</v>
      </c>
      <c r="G102" t="s">
        <v>7820</v>
      </c>
      <c r="H102" t="s">
        <v>7821</v>
      </c>
      <c r="I102"/>
      <c r="J102"/>
    </row>
    <row r="103" spans="1:10" ht="16" x14ac:dyDescent="0.2">
      <c r="A103" t="s">
        <v>7981</v>
      </c>
      <c r="B103" t="s">
        <v>797</v>
      </c>
      <c r="C103" t="s">
        <v>7982</v>
      </c>
      <c r="D103" t="s">
        <v>7983</v>
      </c>
      <c r="E103" t="s">
        <v>7925</v>
      </c>
      <c r="F103" t="s">
        <v>7926</v>
      </c>
      <c r="G103" t="s">
        <v>7820</v>
      </c>
      <c r="H103" t="s">
        <v>7821</v>
      </c>
      <c r="I103"/>
      <c r="J103"/>
    </row>
    <row r="104" spans="1:10" ht="16" x14ac:dyDescent="0.2">
      <c r="A104" t="s">
        <v>7984</v>
      </c>
      <c r="B104" t="s">
        <v>797</v>
      </c>
      <c r="C104" t="s">
        <v>7985</v>
      </c>
      <c r="D104" t="s">
        <v>7986</v>
      </c>
      <c r="E104" t="s">
        <v>7925</v>
      </c>
      <c r="F104" t="s">
        <v>7926</v>
      </c>
      <c r="G104" t="s">
        <v>7820</v>
      </c>
      <c r="H104" t="s">
        <v>7821</v>
      </c>
      <c r="I104"/>
      <c r="J104"/>
    </row>
    <row r="105" spans="1:10" ht="16" x14ac:dyDescent="0.2">
      <c r="A105" t="s">
        <v>7987</v>
      </c>
      <c r="B105" t="s">
        <v>797</v>
      </c>
      <c r="C105" t="s">
        <v>7988</v>
      </c>
      <c r="D105" t="s">
        <v>7989</v>
      </c>
      <c r="E105" t="s">
        <v>7925</v>
      </c>
      <c r="F105" t="s">
        <v>7926</v>
      </c>
      <c r="G105" t="s">
        <v>7820</v>
      </c>
      <c r="H105" t="s">
        <v>7821</v>
      </c>
      <c r="I105"/>
      <c r="J105"/>
    </row>
    <row r="106" spans="1:10" ht="16" x14ac:dyDescent="0.2">
      <c r="A106" t="s">
        <v>7990</v>
      </c>
      <c r="B106" t="s">
        <v>797</v>
      </c>
      <c r="C106" t="s">
        <v>7991</v>
      </c>
      <c r="D106" t="s">
        <v>7992</v>
      </c>
      <c r="E106" t="s">
        <v>7925</v>
      </c>
      <c r="F106" t="s">
        <v>7926</v>
      </c>
      <c r="G106" t="s">
        <v>7820</v>
      </c>
      <c r="H106" t="s">
        <v>7821</v>
      </c>
      <c r="I106"/>
      <c r="J106"/>
    </row>
    <row r="107" spans="1:10" ht="16" x14ac:dyDescent="0.2">
      <c r="A107" t="s">
        <v>7993</v>
      </c>
      <c r="B107" t="s">
        <v>797</v>
      </c>
      <c r="C107" t="s">
        <v>7994</v>
      </c>
      <c r="D107" t="s">
        <v>7995</v>
      </c>
      <c r="E107" t="s">
        <v>7925</v>
      </c>
      <c r="F107" t="s">
        <v>7926</v>
      </c>
      <c r="G107" t="s">
        <v>7820</v>
      </c>
      <c r="H107" t="s">
        <v>7821</v>
      </c>
      <c r="I107"/>
      <c r="J107"/>
    </row>
    <row r="108" spans="1:10" ht="16" x14ac:dyDescent="0.2">
      <c r="A108" t="s">
        <v>7996</v>
      </c>
      <c r="B108" t="s">
        <v>797</v>
      </c>
      <c r="C108" t="s">
        <v>7997</v>
      </c>
      <c r="D108" t="s">
        <v>7998</v>
      </c>
      <c r="E108" t="s">
        <v>7925</v>
      </c>
      <c r="F108" t="s">
        <v>7926</v>
      </c>
      <c r="G108" t="s">
        <v>7820</v>
      </c>
      <c r="H108" t="s">
        <v>7821</v>
      </c>
      <c r="I108"/>
      <c r="J108"/>
    </row>
    <row r="109" spans="1:10" ht="16" x14ac:dyDescent="0.2">
      <c r="A109" t="s">
        <v>7999</v>
      </c>
      <c r="B109" t="s">
        <v>797</v>
      </c>
      <c r="C109" t="s">
        <v>8000</v>
      </c>
      <c r="D109" t="s">
        <v>8001</v>
      </c>
      <c r="E109" t="s">
        <v>7925</v>
      </c>
      <c r="F109" t="s">
        <v>7926</v>
      </c>
      <c r="G109" t="s">
        <v>7820</v>
      </c>
      <c r="H109" t="s">
        <v>7821</v>
      </c>
      <c r="I109"/>
      <c r="J109"/>
    </row>
    <row r="110" spans="1:10" ht="16" x14ac:dyDescent="0.2">
      <c r="A110" t="s">
        <v>8002</v>
      </c>
      <c r="B110" t="s">
        <v>797</v>
      </c>
      <c r="C110" t="s">
        <v>8003</v>
      </c>
      <c r="D110" t="s">
        <v>8004</v>
      </c>
      <c r="E110" t="s">
        <v>7925</v>
      </c>
      <c r="F110" t="s">
        <v>7926</v>
      </c>
      <c r="G110" t="s">
        <v>7820</v>
      </c>
      <c r="H110" t="s">
        <v>7821</v>
      </c>
      <c r="I110"/>
      <c r="J110"/>
    </row>
    <row r="111" spans="1:10" ht="16" x14ac:dyDescent="0.2">
      <c r="A111" t="s">
        <v>8005</v>
      </c>
      <c r="B111" t="s">
        <v>797</v>
      </c>
      <c r="C111" t="s">
        <v>37</v>
      </c>
      <c r="D111" t="s">
        <v>8006</v>
      </c>
      <c r="E111" t="s">
        <v>7925</v>
      </c>
      <c r="F111" t="s">
        <v>7926</v>
      </c>
      <c r="G111" t="s">
        <v>7820</v>
      </c>
      <c r="H111" t="s">
        <v>7821</v>
      </c>
      <c r="I111"/>
      <c r="J111"/>
    </row>
    <row r="112" spans="1:10" ht="16" x14ac:dyDescent="0.2">
      <c r="A112" t="s">
        <v>8007</v>
      </c>
      <c r="B112" t="s">
        <v>797</v>
      </c>
      <c r="C112" t="s">
        <v>37</v>
      </c>
      <c r="D112" t="s">
        <v>8008</v>
      </c>
      <c r="E112" t="s">
        <v>7925</v>
      </c>
      <c r="F112" t="s">
        <v>7926</v>
      </c>
      <c r="G112" t="s">
        <v>7820</v>
      </c>
      <c r="H112" t="s">
        <v>7821</v>
      </c>
      <c r="I112"/>
      <c r="J112"/>
    </row>
    <row r="113" spans="1:10" ht="16" x14ac:dyDescent="0.2">
      <c r="A113" t="s">
        <v>8009</v>
      </c>
      <c r="B113" t="s">
        <v>797</v>
      </c>
      <c r="C113" t="s">
        <v>37</v>
      </c>
      <c r="D113" t="s">
        <v>8010</v>
      </c>
      <c r="E113" t="s">
        <v>7925</v>
      </c>
      <c r="F113" t="s">
        <v>7926</v>
      </c>
      <c r="G113" t="s">
        <v>7820</v>
      </c>
      <c r="H113" t="s">
        <v>7821</v>
      </c>
      <c r="I113"/>
      <c r="J113"/>
    </row>
    <row r="114" spans="1:10" ht="16" x14ac:dyDescent="0.2">
      <c r="A114" t="s">
        <v>8011</v>
      </c>
      <c r="B114" t="s">
        <v>797</v>
      </c>
      <c r="C114" t="s">
        <v>37</v>
      </c>
      <c r="D114" t="s">
        <v>8012</v>
      </c>
      <c r="E114" t="s">
        <v>7925</v>
      </c>
      <c r="F114" t="s">
        <v>7926</v>
      </c>
      <c r="G114" t="s">
        <v>7820</v>
      </c>
      <c r="H114" t="s">
        <v>7821</v>
      </c>
      <c r="I114"/>
      <c r="J114"/>
    </row>
    <row r="115" spans="1:10" ht="16" x14ac:dyDescent="0.2">
      <c r="A115" t="s">
        <v>8013</v>
      </c>
      <c r="B115" t="s">
        <v>797</v>
      </c>
      <c r="C115" t="s">
        <v>37</v>
      </c>
      <c r="D115" t="s">
        <v>8014</v>
      </c>
      <c r="E115" t="s">
        <v>7925</v>
      </c>
      <c r="F115" t="s">
        <v>7926</v>
      </c>
      <c r="G115" t="s">
        <v>7820</v>
      </c>
      <c r="H115" t="s">
        <v>7821</v>
      </c>
      <c r="I115"/>
      <c r="J115"/>
    </row>
    <row r="116" spans="1:10" ht="16" x14ac:dyDescent="0.2">
      <c r="A116" t="s">
        <v>8015</v>
      </c>
      <c r="B116" t="s">
        <v>797</v>
      </c>
      <c r="C116" t="s">
        <v>37</v>
      </c>
      <c r="D116" t="s">
        <v>8016</v>
      </c>
      <c r="E116" t="s">
        <v>7925</v>
      </c>
      <c r="F116" t="s">
        <v>7926</v>
      </c>
      <c r="G116" t="s">
        <v>7820</v>
      </c>
      <c r="H116" t="s">
        <v>7821</v>
      </c>
      <c r="I116"/>
      <c r="J116"/>
    </row>
    <row r="117" spans="1:10" ht="16" x14ac:dyDescent="0.2">
      <c r="A117" t="s">
        <v>8017</v>
      </c>
      <c r="B117" t="s">
        <v>797</v>
      </c>
      <c r="C117" t="s">
        <v>37</v>
      </c>
      <c r="D117" t="s">
        <v>8018</v>
      </c>
      <c r="E117" t="s">
        <v>7925</v>
      </c>
      <c r="F117" t="s">
        <v>7926</v>
      </c>
      <c r="G117" t="s">
        <v>7820</v>
      </c>
      <c r="H117" t="s">
        <v>7821</v>
      </c>
      <c r="I117"/>
      <c r="J117"/>
    </row>
    <row r="118" spans="1:10" ht="16" x14ac:dyDescent="0.2">
      <c r="A118" t="s">
        <v>8019</v>
      </c>
      <c r="B118" t="s">
        <v>797</v>
      </c>
      <c r="C118" t="s">
        <v>37</v>
      </c>
      <c r="D118" t="s">
        <v>8020</v>
      </c>
      <c r="E118" t="s">
        <v>7925</v>
      </c>
      <c r="F118" t="s">
        <v>7926</v>
      </c>
      <c r="G118" t="s">
        <v>7820</v>
      </c>
      <c r="H118" t="s">
        <v>7821</v>
      </c>
      <c r="I118"/>
      <c r="J118"/>
    </row>
    <row r="119" spans="1:10" ht="16" x14ac:dyDescent="0.2">
      <c r="A119" t="s">
        <v>8021</v>
      </c>
      <c r="B119" t="s">
        <v>797</v>
      </c>
      <c r="C119" t="s">
        <v>37</v>
      </c>
      <c r="D119" t="s">
        <v>8022</v>
      </c>
      <c r="E119" t="s">
        <v>7925</v>
      </c>
      <c r="F119" t="s">
        <v>7926</v>
      </c>
      <c r="G119" t="s">
        <v>7820</v>
      </c>
      <c r="H119" t="s">
        <v>7821</v>
      </c>
      <c r="I119"/>
      <c r="J119"/>
    </row>
    <row r="120" spans="1:10" ht="16" x14ac:dyDescent="0.2">
      <c r="A120" t="s">
        <v>8023</v>
      </c>
      <c r="B120" t="s">
        <v>797</v>
      </c>
      <c r="C120" t="s">
        <v>37</v>
      </c>
      <c r="D120" t="s">
        <v>8024</v>
      </c>
      <c r="E120" t="s">
        <v>7925</v>
      </c>
      <c r="F120" t="s">
        <v>7926</v>
      </c>
      <c r="G120" t="s">
        <v>7820</v>
      </c>
      <c r="H120" t="s">
        <v>7821</v>
      </c>
      <c r="I120"/>
      <c r="J120"/>
    </row>
    <row r="121" spans="1:10" ht="16" x14ac:dyDescent="0.2">
      <c r="A121" t="s">
        <v>8025</v>
      </c>
      <c r="B121" t="s">
        <v>797</v>
      </c>
      <c r="C121" t="s">
        <v>37</v>
      </c>
      <c r="D121" t="s">
        <v>8026</v>
      </c>
      <c r="E121" t="s">
        <v>7925</v>
      </c>
      <c r="F121" t="s">
        <v>7926</v>
      </c>
      <c r="G121" t="s">
        <v>7820</v>
      </c>
      <c r="H121" t="s">
        <v>7821</v>
      </c>
      <c r="I121"/>
      <c r="J121"/>
    </row>
    <row r="122" spans="1:10" ht="16" x14ac:dyDescent="0.2">
      <c r="A122" t="s">
        <v>8027</v>
      </c>
      <c r="B122" t="s">
        <v>797</v>
      </c>
      <c r="C122" t="s">
        <v>37</v>
      </c>
      <c r="D122" t="s">
        <v>8028</v>
      </c>
      <c r="E122" t="s">
        <v>7925</v>
      </c>
      <c r="F122" t="s">
        <v>7926</v>
      </c>
      <c r="G122" t="s">
        <v>7820</v>
      </c>
      <c r="H122" t="s">
        <v>7821</v>
      </c>
      <c r="I122"/>
      <c r="J122"/>
    </row>
    <row r="123" spans="1:10" ht="16" x14ac:dyDescent="0.2">
      <c r="A123" t="s">
        <v>8029</v>
      </c>
      <c r="B123" t="s">
        <v>797</v>
      </c>
      <c r="C123" t="s">
        <v>37</v>
      </c>
      <c r="D123" t="s">
        <v>8030</v>
      </c>
      <c r="E123" t="s">
        <v>7925</v>
      </c>
      <c r="F123" t="s">
        <v>7926</v>
      </c>
      <c r="G123" t="s">
        <v>7820</v>
      </c>
      <c r="H123" t="s">
        <v>7821</v>
      </c>
      <c r="I123"/>
      <c r="J123"/>
    </row>
    <row r="124" spans="1:10" ht="16" x14ac:dyDescent="0.2">
      <c r="A124" t="s">
        <v>8031</v>
      </c>
      <c r="B124" t="s">
        <v>797</v>
      </c>
      <c r="C124" t="s">
        <v>37</v>
      </c>
      <c r="D124" t="s">
        <v>8032</v>
      </c>
      <c r="E124" t="s">
        <v>7925</v>
      </c>
      <c r="F124" t="s">
        <v>7926</v>
      </c>
      <c r="G124" t="s">
        <v>7820</v>
      </c>
      <c r="H124" t="s">
        <v>7821</v>
      </c>
      <c r="I124"/>
      <c r="J124"/>
    </row>
    <row r="125" spans="1:10" ht="16" x14ac:dyDescent="0.2">
      <c r="A125" t="s">
        <v>8033</v>
      </c>
      <c r="B125" t="s">
        <v>797</v>
      </c>
      <c r="C125" t="s">
        <v>37</v>
      </c>
      <c r="D125" t="s">
        <v>8034</v>
      </c>
      <c r="E125" t="s">
        <v>7925</v>
      </c>
      <c r="F125" t="s">
        <v>7926</v>
      </c>
      <c r="G125" t="s">
        <v>7820</v>
      </c>
      <c r="H125" t="s">
        <v>7821</v>
      </c>
      <c r="I125"/>
      <c r="J125"/>
    </row>
    <row r="126" spans="1:10" ht="16" x14ac:dyDescent="0.2">
      <c r="A126" t="s">
        <v>8035</v>
      </c>
      <c r="B126" t="s">
        <v>797</v>
      </c>
      <c r="C126" t="s">
        <v>37</v>
      </c>
      <c r="D126" t="s">
        <v>8036</v>
      </c>
      <c r="E126" t="s">
        <v>7925</v>
      </c>
      <c r="F126" t="s">
        <v>7926</v>
      </c>
      <c r="G126" t="s">
        <v>7820</v>
      </c>
      <c r="H126" t="s">
        <v>7821</v>
      </c>
      <c r="I126"/>
      <c r="J126"/>
    </row>
    <row r="127" spans="1:10" ht="16" x14ac:dyDescent="0.2">
      <c r="A127" t="s">
        <v>8037</v>
      </c>
      <c r="B127" t="s">
        <v>797</v>
      </c>
      <c r="C127" t="s">
        <v>37</v>
      </c>
      <c r="D127" t="s">
        <v>8038</v>
      </c>
      <c r="E127" t="s">
        <v>7925</v>
      </c>
      <c r="F127" t="s">
        <v>7926</v>
      </c>
      <c r="G127" t="s">
        <v>7820</v>
      </c>
      <c r="H127" t="s">
        <v>7821</v>
      </c>
      <c r="I127"/>
      <c r="J127"/>
    </row>
    <row r="128" spans="1:10" ht="16" x14ac:dyDescent="0.2">
      <c r="A128" t="s">
        <v>8039</v>
      </c>
      <c r="B128" t="s">
        <v>797</v>
      </c>
      <c r="C128" t="s">
        <v>37</v>
      </c>
      <c r="D128" t="s">
        <v>8040</v>
      </c>
      <c r="E128" t="s">
        <v>7925</v>
      </c>
      <c r="F128" t="s">
        <v>7926</v>
      </c>
      <c r="G128" t="s">
        <v>7820</v>
      </c>
      <c r="H128" t="s">
        <v>7821</v>
      </c>
      <c r="I128"/>
      <c r="J128"/>
    </row>
    <row r="129" spans="1:10" ht="16" x14ac:dyDescent="0.2">
      <c r="A129" t="s">
        <v>8041</v>
      </c>
      <c r="B129" t="s">
        <v>797</v>
      </c>
      <c r="C129" t="s">
        <v>37</v>
      </c>
      <c r="D129" t="s">
        <v>8042</v>
      </c>
      <c r="E129" t="s">
        <v>7925</v>
      </c>
      <c r="F129" t="s">
        <v>7926</v>
      </c>
      <c r="G129" t="s">
        <v>7820</v>
      </c>
      <c r="H129" t="s">
        <v>7821</v>
      </c>
      <c r="I129"/>
      <c r="J129"/>
    </row>
    <row r="130" spans="1:10" ht="16" x14ac:dyDescent="0.2">
      <c r="A130" t="s">
        <v>8043</v>
      </c>
      <c r="B130" t="s">
        <v>797</v>
      </c>
      <c r="C130" t="s">
        <v>37</v>
      </c>
      <c r="D130" t="s">
        <v>8044</v>
      </c>
      <c r="E130" t="s">
        <v>7925</v>
      </c>
      <c r="F130" t="s">
        <v>7926</v>
      </c>
      <c r="G130" t="s">
        <v>7820</v>
      </c>
      <c r="H130" t="s">
        <v>7821</v>
      </c>
      <c r="I130"/>
      <c r="J130"/>
    </row>
    <row r="131" spans="1:10" ht="16" x14ac:dyDescent="0.2">
      <c r="A131" t="s">
        <v>8045</v>
      </c>
      <c r="B131" t="s">
        <v>797</v>
      </c>
      <c r="C131" t="s">
        <v>37</v>
      </c>
      <c r="D131" t="s">
        <v>8046</v>
      </c>
      <c r="E131" t="s">
        <v>7925</v>
      </c>
      <c r="F131" t="s">
        <v>7926</v>
      </c>
      <c r="G131" t="s">
        <v>7820</v>
      </c>
      <c r="H131" t="s">
        <v>7821</v>
      </c>
      <c r="I131"/>
      <c r="J131"/>
    </row>
    <row r="132" spans="1:10" ht="16" x14ac:dyDescent="0.2">
      <c r="A132" t="s">
        <v>8047</v>
      </c>
      <c r="B132" t="s">
        <v>797</v>
      </c>
      <c r="C132" t="s">
        <v>37</v>
      </c>
      <c r="D132" t="s">
        <v>8048</v>
      </c>
      <c r="E132" t="s">
        <v>7925</v>
      </c>
      <c r="F132" t="s">
        <v>7926</v>
      </c>
      <c r="G132" t="s">
        <v>7820</v>
      </c>
      <c r="H132" t="s">
        <v>7821</v>
      </c>
      <c r="I132"/>
      <c r="J132"/>
    </row>
    <row r="133" spans="1:10" ht="16" x14ac:dyDescent="0.2">
      <c r="A133" t="s">
        <v>8049</v>
      </c>
      <c r="B133" t="s">
        <v>797</v>
      </c>
      <c r="C133" t="s">
        <v>37</v>
      </c>
      <c r="D133" t="s">
        <v>8050</v>
      </c>
      <c r="E133" t="s">
        <v>7925</v>
      </c>
      <c r="F133" t="s">
        <v>7926</v>
      </c>
      <c r="G133" t="s">
        <v>7820</v>
      </c>
      <c r="H133" t="s">
        <v>7821</v>
      </c>
      <c r="I133"/>
      <c r="J133"/>
    </row>
    <row r="134" spans="1:10" ht="16" x14ac:dyDescent="0.2">
      <c r="A134" t="s">
        <v>8051</v>
      </c>
      <c r="B134" t="s">
        <v>797</v>
      </c>
      <c r="C134" t="s">
        <v>37</v>
      </c>
      <c r="D134" t="s">
        <v>8052</v>
      </c>
      <c r="E134" t="s">
        <v>7925</v>
      </c>
      <c r="F134" t="s">
        <v>7926</v>
      </c>
      <c r="G134" t="s">
        <v>7820</v>
      </c>
      <c r="H134" t="s">
        <v>7821</v>
      </c>
      <c r="I134"/>
      <c r="J134"/>
    </row>
    <row r="135" spans="1:10" ht="16" x14ac:dyDescent="0.2">
      <c r="A135" t="s">
        <v>8053</v>
      </c>
      <c r="B135" t="s">
        <v>797</v>
      </c>
      <c r="C135" t="s">
        <v>37</v>
      </c>
      <c r="D135" t="s">
        <v>8054</v>
      </c>
      <c r="E135" t="s">
        <v>7925</v>
      </c>
      <c r="F135" t="s">
        <v>7926</v>
      </c>
      <c r="G135" t="s">
        <v>7820</v>
      </c>
      <c r="H135" t="s">
        <v>7821</v>
      </c>
      <c r="I135"/>
      <c r="J135"/>
    </row>
    <row r="136" spans="1:10" ht="16" x14ac:dyDescent="0.2">
      <c r="A136" t="s">
        <v>8055</v>
      </c>
      <c r="B136" t="s">
        <v>797</v>
      </c>
      <c r="C136" t="s">
        <v>37</v>
      </c>
      <c r="D136" t="s">
        <v>8056</v>
      </c>
      <c r="E136" t="s">
        <v>7925</v>
      </c>
      <c r="F136" t="s">
        <v>7926</v>
      </c>
      <c r="G136" t="s">
        <v>7820</v>
      </c>
      <c r="H136" t="s">
        <v>7821</v>
      </c>
      <c r="I136"/>
      <c r="J136"/>
    </row>
    <row r="137" spans="1:10" ht="16" x14ac:dyDescent="0.2">
      <c r="A137" t="s">
        <v>8057</v>
      </c>
      <c r="B137" t="s">
        <v>797</v>
      </c>
      <c r="C137" t="s">
        <v>37</v>
      </c>
      <c r="D137" t="s">
        <v>8058</v>
      </c>
      <c r="E137" t="s">
        <v>7925</v>
      </c>
      <c r="F137" t="s">
        <v>7926</v>
      </c>
      <c r="G137" t="s">
        <v>7820</v>
      </c>
      <c r="H137" t="s">
        <v>7821</v>
      </c>
      <c r="I137"/>
      <c r="J137"/>
    </row>
    <row r="138" spans="1:10" ht="16" x14ac:dyDescent="0.2">
      <c r="A138" t="s">
        <v>8059</v>
      </c>
      <c r="B138" t="s">
        <v>797</v>
      </c>
      <c r="C138" t="s">
        <v>37</v>
      </c>
      <c r="D138" t="s">
        <v>8060</v>
      </c>
      <c r="E138" t="s">
        <v>7925</v>
      </c>
      <c r="F138" t="s">
        <v>7926</v>
      </c>
      <c r="G138" t="s">
        <v>7820</v>
      </c>
      <c r="H138" t="s">
        <v>7821</v>
      </c>
      <c r="I138"/>
      <c r="J138"/>
    </row>
    <row r="139" spans="1:10" ht="16" x14ac:dyDescent="0.2">
      <c r="A139" t="s">
        <v>8061</v>
      </c>
      <c r="B139" t="s">
        <v>797</v>
      </c>
      <c r="C139" t="s">
        <v>37</v>
      </c>
      <c r="D139" t="s">
        <v>8062</v>
      </c>
      <c r="E139" t="s">
        <v>7925</v>
      </c>
      <c r="F139" t="s">
        <v>7926</v>
      </c>
      <c r="G139" t="s">
        <v>7820</v>
      </c>
      <c r="H139" t="s">
        <v>7821</v>
      </c>
      <c r="I139"/>
      <c r="J139"/>
    </row>
    <row r="140" spans="1:10" ht="16" x14ac:dyDescent="0.2">
      <c r="A140" t="s">
        <v>8063</v>
      </c>
      <c r="B140" t="s">
        <v>797</v>
      </c>
      <c r="C140" t="s">
        <v>37</v>
      </c>
      <c r="D140" t="s">
        <v>8064</v>
      </c>
      <c r="E140" t="s">
        <v>7925</v>
      </c>
      <c r="F140" t="s">
        <v>7926</v>
      </c>
      <c r="G140" t="s">
        <v>7820</v>
      </c>
      <c r="H140" t="s">
        <v>7821</v>
      </c>
      <c r="I140"/>
      <c r="J140"/>
    </row>
    <row r="141" spans="1:10" ht="16" x14ac:dyDescent="0.2">
      <c r="A141" t="s">
        <v>8065</v>
      </c>
      <c r="B141" t="s">
        <v>797</v>
      </c>
      <c r="C141" t="s">
        <v>37</v>
      </c>
      <c r="D141" t="s">
        <v>8066</v>
      </c>
      <c r="E141" t="s">
        <v>7925</v>
      </c>
      <c r="F141" t="s">
        <v>7926</v>
      </c>
      <c r="G141" t="s">
        <v>7820</v>
      </c>
      <c r="H141" t="s">
        <v>7821</v>
      </c>
      <c r="I141"/>
      <c r="J141"/>
    </row>
    <row r="142" spans="1:10" ht="16" x14ac:dyDescent="0.2">
      <c r="A142" t="s">
        <v>8067</v>
      </c>
      <c r="B142" t="s">
        <v>797</v>
      </c>
      <c r="C142" t="s">
        <v>37</v>
      </c>
      <c r="D142" t="s">
        <v>8068</v>
      </c>
      <c r="E142" t="s">
        <v>7925</v>
      </c>
      <c r="F142" t="s">
        <v>7926</v>
      </c>
      <c r="G142" t="s">
        <v>7820</v>
      </c>
      <c r="H142" t="s">
        <v>7821</v>
      </c>
      <c r="I142"/>
      <c r="J142"/>
    </row>
    <row r="143" spans="1:10" ht="16" x14ac:dyDescent="0.2">
      <c r="A143" t="s">
        <v>8069</v>
      </c>
      <c r="B143" t="s">
        <v>797</v>
      </c>
      <c r="C143" t="s">
        <v>37</v>
      </c>
      <c r="D143" t="s">
        <v>8070</v>
      </c>
      <c r="E143" t="s">
        <v>7925</v>
      </c>
      <c r="F143" t="s">
        <v>7926</v>
      </c>
      <c r="G143" t="s">
        <v>7820</v>
      </c>
      <c r="H143" t="s">
        <v>7821</v>
      </c>
      <c r="I143"/>
      <c r="J143"/>
    </row>
    <row r="144" spans="1:10" ht="16" x14ac:dyDescent="0.2">
      <c r="A144" t="s">
        <v>8071</v>
      </c>
      <c r="B144" t="s">
        <v>797</v>
      </c>
      <c r="C144" t="s">
        <v>37</v>
      </c>
      <c r="D144" t="s">
        <v>8072</v>
      </c>
      <c r="E144" t="s">
        <v>7925</v>
      </c>
      <c r="F144" t="s">
        <v>7926</v>
      </c>
      <c r="G144" t="s">
        <v>7820</v>
      </c>
      <c r="H144" t="s">
        <v>7821</v>
      </c>
      <c r="I144"/>
      <c r="J144"/>
    </row>
    <row r="145" spans="1:10" ht="16" x14ac:dyDescent="0.2">
      <c r="A145" t="s">
        <v>8073</v>
      </c>
      <c r="B145" t="s">
        <v>797</v>
      </c>
      <c r="C145" t="s">
        <v>37</v>
      </c>
      <c r="D145" t="s">
        <v>8074</v>
      </c>
      <c r="E145" t="s">
        <v>7925</v>
      </c>
      <c r="F145" t="s">
        <v>7926</v>
      </c>
      <c r="G145" t="s">
        <v>7820</v>
      </c>
      <c r="H145" t="s">
        <v>7821</v>
      </c>
      <c r="I145"/>
      <c r="J145"/>
    </row>
    <row r="146" spans="1:10" ht="16" x14ac:dyDescent="0.2">
      <c r="A146" t="s">
        <v>8075</v>
      </c>
      <c r="B146" t="s">
        <v>797</v>
      </c>
      <c r="C146" t="s">
        <v>37</v>
      </c>
      <c r="D146" t="s">
        <v>8076</v>
      </c>
      <c r="E146" t="s">
        <v>7925</v>
      </c>
      <c r="F146" t="s">
        <v>7926</v>
      </c>
      <c r="G146" t="s">
        <v>7820</v>
      </c>
      <c r="H146" t="s">
        <v>7821</v>
      </c>
      <c r="I146"/>
      <c r="J146"/>
    </row>
    <row r="147" spans="1:10" ht="16" x14ac:dyDescent="0.2">
      <c r="A147" t="s">
        <v>8077</v>
      </c>
      <c r="B147" t="s">
        <v>797</v>
      </c>
      <c r="C147" t="s">
        <v>37</v>
      </c>
      <c r="D147" t="s">
        <v>8078</v>
      </c>
      <c r="E147" t="s">
        <v>7925</v>
      </c>
      <c r="F147" t="s">
        <v>7926</v>
      </c>
      <c r="G147" t="s">
        <v>7820</v>
      </c>
      <c r="H147" t="s">
        <v>7821</v>
      </c>
      <c r="I147"/>
      <c r="J147"/>
    </row>
    <row r="148" spans="1:10" ht="16" x14ac:dyDescent="0.2">
      <c r="A148" t="s">
        <v>8079</v>
      </c>
      <c r="B148" t="s">
        <v>797</v>
      </c>
      <c r="C148" t="s">
        <v>37</v>
      </c>
      <c r="D148" t="s">
        <v>8080</v>
      </c>
      <c r="E148" t="s">
        <v>7925</v>
      </c>
      <c r="F148" t="s">
        <v>7926</v>
      </c>
      <c r="G148" t="s">
        <v>7820</v>
      </c>
      <c r="H148" t="s">
        <v>7821</v>
      </c>
      <c r="I148"/>
      <c r="J148"/>
    </row>
    <row r="149" spans="1:10" ht="16" x14ac:dyDescent="0.2">
      <c r="A149" t="s">
        <v>8081</v>
      </c>
      <c r="B149" t="s">
        <v>797</v>
      </c>
      <c r="C149" t="s">
        <v>37</v>
      </c>
      <c r="D149" t="s">
        <v>8082</v>
      </c>
      <c r="E149" t="s">
        <v>7925</v>
      </c>
      <c r="F149" t="s">
        <v>7926</v>
      </c>
      <c r="G149" t="s">
        <v>7820</v>
      </c>
      <c r="H149" t="s">
        <v>7821</v>
      </c>
      <c r="I149"/>
      <c r="J149"/>
    </row>
    <row r="150" spans="1:10" ht="16" x14ac:dyDescent="0.2">
      <c r="A150" t="s">
        <v>8083</v>
      </c>
      <c r="B150" t="s">
        <v>797</v>
      </c>
      <c r="C150" t="s">
        <v>37</v>
      </c>
      <c r="D150" t="s">
        <v>8084</v>
      </c>
      <c r="E150" t="s">
        <v>7925</v>
      </c>
      <c r="F150" t="s">
        <v>7926</v>
      </c>
      <c r="G150" t="s">
        <v>7820</v>
      </c>
      <c r="H150" t="s">
        <v>7821</v>
      </c>
      <c r="I150"/>
      <c r="J150"/>
    </row>
    <row r="151" spans="1:10" ht="16" x14ac:dyDescent="0.2">
      <c r="A151" t="s">
        <v>8085</v>
      </c>
      <c r="B151" t="s">
        <v>797</v>
      </c>
      <c r="C151" t="s">
        <v>37</v>
      </c>
      <c r="D151" t="s">
        <v>8086</v>
      </c>
      <c r="E151" t="s">
        <v>7925</v>
      </c>
      <c r="F151" t="s">
        <v>7926</v>
      </c>
      <c r="G151" t="s">
        <v>7820</v>
      </c>
      <c r="H151" t="s">
        <v>7821</v>
      </c>
      <c r="I151"/>
      <c r="J151"/>
    </row>
    <row r="152" spans="1:10" ht="16" x14ac:dyDescent="0.2">
      <c r="A152" t="s">
        <v>8087</v>
      </c>
      <c r="B152" t="s">
        <v>797</v>
      </c>
      <c r="C152" t="s">
        <v>37</v>
      </c>
      <c r="D152" t="s">
        <v>8088</v>
      </c>
      <c r="E152" t="s">
        <v>7925</v>
      </c>
      <c r="F152" t="s">
        <v>7926</v>
      </c>
      <c r="G152" t="s">
        <v>7820</v>
      </c>
      <c r="H152" t="s">
        <v>7821</v>
      </c>
      <c r="I152"/>
      <c r="J152"/>
    </row>
    <row r="153" spans="1:10" ht="16" x14ac:dyDescent="0.2">
      <c r="A153" t="s">
        <v>8089</v>
      </c>
      <c r="B153" t="s">
        <v>797</v>
      </c>
      <c r="C153" t="s">
        <v>37</v>
      </c>
      <c r="D153" t="s">
        <v>8090</v>
      </c>
      <c r="E153" t="s">
        <v>7925</v>
      </c>
      <c r="F153" t="s">
        <v>7926</v>
      </c>
      <c r="G153" t="s">
        <v>7820</v>
      </c>
      <c r="H153" t="s">
        <v>7821</v>
      </c>
      <c r="I153"/>
      <c r="J153"/>
    </row>
    <row r="154" spans="1:10" ht="16" x14ac:dyDescent="0.2">
      <c r="A154" t="s">
        <v>8091</v>
      </c>
      <c r="B154" t="s">
        <v>797</v>
      </c>
      <c r="C154" t="s">
        <v>37</v>
      </c>
      <c r="D154" t="s">
        <v>8092</v>
      </c>
      <c r="E154" t="s">
        <v>7925</v>
      </c>
      <c r="F154" t="s">
        <v>7926</v>
      </c>
      <c r="G154" t="s">
        <v>7820</v>
      </c>
      <c r="H154" t="s">
        <v>7821</v>
      </c>
      <c r="I154"/>
      <c r="J154"/>
    </row>
    <row r="155" spans="1:10" ht="16" x14ac:dyDescent="0.2">
      <c r="A155" t="s">
        <v>8093</v>
      </c>
      <c r="B155" t="s">
        <v>797</v>
      </c>
      <c r="C155" t="s">
        <v>37</v>
      </c>
      <c r="D155" t="s">
        <v>8094</v>
      </c>
      <c r="E155" t="s">
        <v>7925</v>
      </c>
      <c r="F155" t="s">
        <v>7926</v>
      </c>
      <c r="G155" t="s">
        <v>7820</v>
      </c>
      <c r="H155" t="s">
        <v>7821</v>
      </c>
      <c r="I155"/>
      <c r="J155"/>
    </row>
    <row r="156" spans="1:10" ht="16" x14ac:dyDescent="0.2">
      <c r="A156" t="s">
        <v>8095</v>
      </c>
      <c r="B156" t="s">
        <v>797</v>
      </c>
      <c r="C156" t="s">
        <v>37</v>
      </c>
      <c r="D156" t="s">
        <v>8096</v>
      </c>
      <c r="E156" t="s">
        <v>7925</v>
      </c>
      <c r="F156" t="s">
        <v>7926</v>
      </c>
      <c r="G156" t="s">
        <v>7820</v>
      </c>
      <c r="H156" t="s">
        <v>7821</v>
      </c>
      <c r="I156"/>
      <c r="J156"/>
    </row>
    <row r="157" spans="1:10" ht="16" x14ac:dyDescent="0.2">
      <c r="A157" t="s">
        <v>8097</v>
      </c>
      <c r="B157" t="s">
        <v>797</v>
      </c>
      <c r="C157" t="s">
        <v>37</v>
      </c>
      <c r="D157" t="s">
        <v>8098</v>
      </c>
      <c r="E157" t="s">
        <v>7925</v>
      </c>
      <c r="F157" t="s">
        <v>7926</v>
      </c>
      <c r="G157" t="s">
        <v>7820</v>
      </c>
      <c r="H157" t="s">
        <v>7821</v>
      </c>
      <c r="I157"/>
      <c r="J157"/>
    </row>
    <row r="158" spans="1:10" ht="16" x14ac:dyDescent="0.2">
      <c r="A158" t="s">
        <v>8099</v>
      </c>
      <c r="B158" t="s">
        <v>797</v>
      </c>
      <c r="C158" t="s">
        <v>37</v>
      </c>
      <c r="D158" t="s">
        <v>8100</v>
      </c>
      <c r="E158" t="s">
        <v>7925</v>
      </c>
      <c r="F158" t="s">
        <v>7926</v>
      </c>
      <c r="G158" t="s">
        <v>7820</v>
      </c>
      <c r="H158" t="s">
        <v>7821</v>
      </c>
      <c r="I158"/>
      <c r="J158"/>
    </row>
    <row r="159" spans="1:10" ht="16" x14ac:dyDescent="0.2">
      <c r="A159" t="s">
        <v>8101</v>
      </c>
      <c r="B159" t="s">
        <v>797</v>
      </c>
      <c r="C159" t="s">
        <v>37</v>
      </c>
      <c r="D159" t="s">
        <v>8102</v>
      </c>
      <c r="E159" t="s">
        <v>7925</v>
      </c>
      <c r="F159" t="s">
        <v>7926</v>
      </c>
      <c r="G159" t="s">
        <v>7820</v>
      </c>
      <c r="H159" t="s">
        <v>7821</v>
      </c>
      <c r="I159"/>
      <c r="J159"/>
    </row>
    <row r="160" spans="1:10" ht="16" x14ac:dyDescent="0.2">
      <c r="A160" t="s">
        <v>8103</v>
      </c>
      <c r="B160" t="s">
        <v>797</v>
      </c>
      <c r="C160" t="s">
        <v>37</v>
      </c>
      <c r="D160" t="s">
        <v>8104</v>
      </c>
      <c r="E160" t="s">
        <v>7925</v>
      </c>
      <c r="F160" t="s">
        <v>7926</v>
      </c>
      <c r="G160" t="s">
        <v>7820</v>
      </c>
      <c r="H160" t="s">
        <v>7821</v>
      </c>
      <c r="I160"/>
      <c r="J160"/>
    </row>
    <row r="161" spans="1:10" ht="16" x14ac:dyDescent="0.2">
      <c r="A161" t="s">
        <v>8105</v>
      </c>
      <c r="B161" t="s">
        <v>797</v>
      </c>
      <c r="C161" t="s">
        <v>37</v>
      </c>
      <c r="D161" t="s">
        <v>8106</v>
      </c>
      <c r="E161" t="s">
        <v>7925</v>
      </c>
      <c r="F161" t="s">
        <v>7926</v>
      </c>
      <c r="G161" t="s">
        <v>7820</v>
      </c>
      <c r="H161" t="s">
        <v>7821</v>
      </c>
      <c r="I161"/>
      <c r="J161"/>
    </row>
    <row r="162" spans="1:10" ht="16" x14ac:dyDescent="0.2">
      <c r="A162" t="s">
        <v>8107</v>
      </c>
      <c r="B162" t="s">
        <v>797</v>
      </c>
      <c r="C162" t="s">
        <v>37</v>
      </c>
      <c r="D162" t="s">
        <v>8108</v>
      </c>
      <c r="E162" t="s">
        <v>7925</v>
      </c>
      <c r="F162" t="s">
        <v>7926</v>
      </c>
      <c r="G162" t="s">
        <v>7820</v>
      </c>
      <c r="H162" t="s">
        <v>7821</v>
      </c>
      <c r="I162"/>
      <c r="J162"/>
    </row>
    <row r="163" spans="1:10" ht="16" x14ac:dyDescent="0.2">
      <c r="A163" t="s">
        <v>8109</v>
      </c>
      <c r="B163" t="s">
        <v>797</v>
      </c>
      <c r="C163" t="s">
        <v>37</v>
      </c>
      <c r="D163" t="s">
        <v>8110</v>
      </c>
      <c r="E163" t="s">
        <v>7925</v>
      </c>
      <c r="F163" t="s">
        <v>7926</v>
      </c>
      <c r="G163" t="s">
        <v>7820</v>
      </c>
      <c r="H163" t="s">
        <v>7821</v>
      </c>
      <c r="I163"/>
      <c r="J163"/>
    </row>
    <row r="164" spans="1:10" ht="16" x14ac:dyDescent="0.2">
      <c r="A164" t="s">
        <v>8111</v>
      </c>
      <c r="B164" t="s">
        <v>797</v>
      </c>
      <c r="C164" t="s">
        <v>37</v>
      </c>
      <c r="D164" t="s">
        <v>8112</v>
      </c>
      <c r="E164" t="s">
        <v>7925</v>
      </c>
      <c r="F164" t="s">
        <v>7926</v>
      </c>
      <c r="G164" t="s">
        <v>7820</v>
      </c>
      <c r="H164" t="s">
        <v>7821</v>
      </c>
      <c r="I164"/>
      <c r="J164"/>
    </row>
    <row r="165" spans="1:10" ht="16" x14ac:dyDescent="0.2">
      <c r="A165" t="s">
        <v>8113</v>
      </c>
      <c r="B165" t="s">
        <v>797</v>
      </c>
      <c r="C165" t="s">
        <v>37</v>
      </c>
      <c r="D165" t="s">
        <v>8114</v>
      </c>
      <c r="E165" t="s">
        <v>7925</v>
      </c>
      <c r="F165" t="s">
        <v>7926</v>
      </c>
      <c r="G165" t="s">
        <v>7820</v>
      </c>
      <c r="H165" t="s">
        <v>7821</v>
      </c>
      <c r="I165"/>
      <c r="J165"/>
    </row>
    <row r="166" spans="1:10" ht="16" x14ac:dyDescent="0.2">
      <c r="A166" t="s">
        <v>8115</v>
      </c>
      <c r="B166" t="s">
        <v>797</v>
      </c>
      <c r="C166" t="s">
        <v>37</v>
      </c>
      <c r="D166" t="s">
        <v>8116</v>
      </c>
      <c r="E166" t="s">
        <v>7925</v>
      </c>
      <c r="F166" t="s">
        <v>7926</v>
      </c>
      <c r="G166" t="s">
        <v>7820</v>
      </c>
      <c r="H166" t="s">
        <v>7821</v>
      </c>
      <c r="I166"/>
      <c r="J166"/>
    </row>
    <row r="167" spans="1:10" ht="16" x14ac:dyDescent="0.2">
      <c r="A167" t="s">
        <v>8117</v>
      </c>
      <c r="B167" t="s">
        <v>797</v>
      </c>
      <c r="C167" t="s">
        <v>37</v>
      </c>
      <c r="D167" t="s">
        <v>8118</v>
      </c>
      <c r="E167" t="s">
        <v>7925</v>
      </c>
      <c r="F167" t="s">
        <v>7926</v>
      </c>
      <c r="G167" t="s">
        <v>7820</v>
      </c>
      <c r="H167" t="s">
        <v>7821</v>
      </c>
      <c r="I167"/>
      <c r="J167"/>
    </row>
    <row r="168" spans="1:10" ht="16" x14ac:dyDescent="0.2">
      <c r="A168" t="s">
        <v>8119</v>
      </c>
      <c r="B168" t="s">
        <v>797</v>
      </c>
      <c r="C168" t="s">
        <v>37</v>
      </c>
      <c r="D168" t="s">
        <v>8120</v>
      </c>
      <c r="E168" t="s">
        <v>7925</v>
      </c>
      <c r="F168" t="s">
        <v>7926</v>
      </c>
      <c r="G168" t="s">
        <v>7820</v>
      </c>
      <c r="H168" t="s">
        <v>7821</v>
      </c>
      <c r="I168"/>
      <c r="J168"/>
    </row>
    <row r="169" spans="1:10" ht="16" x14ac:dyDescent="0.2">
      <c r="A169" t="s">
        <v>8121</v>
      </c>
      <c r="B169" t="s">
        <v>797</v>
      </c>
      <c r="C169" t="s">
        <v>37</v>
      </c>
      <c r="D169" t="s">
        <v>8122</v>
      </c>
      <c r="E169" t="s">
        <v>7925</v>
      </c>
      <c r="F169" t="s">
        <v>7926</v>
      </c>
      <c r="G169" t="s">
        <v>7820</v>
      </c>
      <c r="H169" t="s">
        <v>7821</v>
      </c>
      <c r="I169"/>
      <c r="J169"/>
    </row>
    <row r="170" spans="1:10" ht="16" x14ac:dyDescent="0.2">
      <c r="A170" t="s">
        <v>8123</v>
      </c>
      <c r="B170" t="s">
        <v>797</v>
      </c>
      <c r="C170" t="s">
        <v>37</v>
      </c>
      <c r="D170" t="s">
        <v>8124</v>
      </c>
      <c r="E170" t="s">
        <v>7925</v>
      </c>
      <c r="F170" t="s">
        <v>7926</v>
      </c>
      <c r="G170" t="s">
        <v>7820</v>
      </c>
      <c r="H170" t="s">
        <v>7821</v>
      </c>
      <c r="I170"/>
      <c r="J170"/>
    </row>
    <row r="171" spans="1:10" ht="16" x14ac:dyDescent="0.2">
      <c r="A171" t="s">
        <v>8125</v>
      </c>
      <c r="B171" t="s">
        <v>797</v>
      </c>
      <c r="C171" t="s">
        <v>37</v>
      </c>
      <c r="D171" t="s">
        <v>8126</v>
      </c>
      <c r="E171" t="s">
        <v>7925</v>
      </c>
      <c r="F171" t="s">
        <v>7926</v>
      </c>
      <c r="G171" t="s">
        <v>7820</v>
      </c>
      <c r="H171" t="s">
        <v>7821</v>
      </c>
      <c r="I171"/>
      <c r="J171"/>
    </row>
    <row r="172" spans="1:10" ht="16" x14ac:dyDescent="0.2">
      <c r="A172" t="s">
        <v>8127</v>
      </c>
      <c r="B172" t="s">
        <v>797</v>
      </c>
      <c r="C172" t="s">
        <v>37</v>
      </c>
      <c r="D172" t="s">
        <v>8128</v>
      </c>
      <c r="E172" t="s">
        <v>7925</v>
      </c>
      <c r="F172" t="s">
        <v>7926</v>
      </c>
      <c r="G172" t="s">
        <v>7820</v>
      </c>
      <c r="H172" t="s">
        <v>7821</v>
      </c>
      <c r="I172"/>
      <c r="J172"/>
    </row>
    <row r="173" spans="1:10" ht="16" x14ac:dyDescent="0.2">
      <c r="A173" t="s">
        <v>8129</v>
      </c>
      <c r="B173" t="s">
        <v>797</v>
      </c>
      <c r="C173" t="s">
        <v>37</v>
      </c>
      <c r="D173" t="s">
        <v>8130</v>
      </c>
      <c r="E173" t="s">
        <v>7925</v>
      </c>
      <c r="F173" t="s">
        <v>7926</v>
      </c>
      <c r="G173" t="s">
        <v>7820</v>
      </c>
      <c r="H173" t="s">
        <v>7821</v>
      </c>
      <c r="I173"/>
      <c r="J173"/>
    </row>
    <row r="174" spans="1:10" ht="16" x14ac:dyDescent="0.2">
      <c r="A174" t="s">
        <v>8131</v>
      </c>
      <c r="B174" t="s">
        <v>797</v>
      </c>
      <c r="C174" t="s">
        <v>37</v>
      </c>
      <c r="D174" t="s">
        <v>8132</v>
      </c>
      <c r="E174" t="s">
        <v>7925</v>
      </c>
      <c r="F174" t="s">
        <v>7926</v>
      </c>
      <c r="G174" t="s">
        <v>7820</v>
      </c>
      <c r="H174" t="s">
        <v>7821</v>
      </c>
      <c r="I174"/>
      <c r="J174"/>
    </row>
    <row r="175" spans="1:10" ht="16" x14ac:dyDescent="0.2">
      <c r="A175" t="s">
        <v>8133</v>
      </c>
      <c r="B175" t="s">
        <v>797</v>
      </c>
      <c r="C175" t="s">
        <v>37</v>
      </c>
      <c r="D175" t="s">
        <v>8134</v>
      </c>
      <c r="E175" t="s">
        <v>7925</v>
      </c>
      <c r="F175" t="s">
        <v>7926</v>
      </c>
      <c r="G175" t="s">
        <v>7820</v>
      </c>
      <c r="H175" t="s">
        <v>7821</v>
      </c>
      <c r="I175"/>
      <c r="J175"/>
    </row>
    <row r="176" spans="1:10" ht="16" x14ac:dyDescent="0.2">
      <c r="A176" t="s">
        <v>8135</v>
      </c>
      <c r="B176" t="s">
        <v>797</v>
      </c>
      <c r="C176" t="s">
        <v>37</v>
      </c>
      <c r="D176" t="s">
        <v>8136</v>
      </c>
      <c r="E176" t="s">
        <v>7925</v>
      </c>
      <c r="F176" t="s">
        <v>7926</v>
      </c>
      <c r="G176" t="s">
        <v>7820</v>
      </c>
      <c r="H176" t="s">
        <v>7821</v>
      </c>
      <c r="I176"/>
      <c r="J176"/>
    </row>
    <row r="177" spans="1:10" ht="16" x14ac:dyDescent="0.2">
      <c r="A177" t="s">
        <v>8137</v>
      </c>
      <c r="B177" t="s">
        <v>797</v>
      </c>
      <c r="C177" t="s">
        <v>37</v>
      </c>
      <c r="D177" t="s">
        <v>8138</v>
      </c>
      <c r="E177" t="s">
        <v>7925</v>
      </c>
      <c r="F177" t="s">
        <v>7926</v>
      </c>
      <c r="G177" t="s">
        <v>7820</v>
      </c>
      <c r="H177" t="s">
        <v>7821</v>
      </c>
      <c r="I177"/>
      <c r="J177"/>
    </row>
    <row r="178" spans="1:10" ht="16" x14ac:dyDescent="0.2">
      <c r="A178" t="s">
        <v>8139</v>
      </c>
      <c r="B178" t="s">
        <v>797</v>
      </c>
      <c r="C178" t="s">
        <v>37</v>
      </c>
      <c r="D178" t="s">
        <v>8140</v>
      </c>
      <c r="E178" t="s">
        <v>7925</v>
      </c>
      <c r="F178" t="s">
        <v>7926</v>
      </c>
      <c r="G178" t="s">
        <v>7820</v>
      </c>
      <c r="H178" t="s">
        <v>7821</v>
      </c>
      <c r="I178"/>
      <c r="J178"/>
    </row>
    <row r="179" spans="1:10" ht="16" x14ac:dyDescent="0.2">
      <c r="A179" t="s">
        <v>8141</v>
      </c>
      <c r="B179" t="s">
        <v>797</v>
      </c>
      <c r="C179" t="s">
        <v>37</v>
      </c>
      <c r="D179" t="s">
        <v>8142</v>
      </c>
      <c r="E179" t="s">
        <v>7925</v>
      </c>
      <c r="F179" t="s">
        <v>7926</v>
      </c>
      <c r="G179" t="s">
        <v>7820</v>
      </c>
      <c r="H179" t="s">
        <v>7821</v>
      </c>
      <c r="I179"/>
      <c r="J179"/>
    </row>
    <row r="180" spans="1:10" ht="16" x14ac:dyDescent="0.2">
      <c r="A180" t="s">
        <v>8143</v>
      </c>
      <c r="B180" t="s">
        <v>797</v>
      </c>
      <c r="C180" t="s">
        <v>37</v>
      </c>
      <c r="D180" t="s">
        <v>8144</v>
      </c>
      <c r="E180" t="s">
        <v>7925</v>
      </c>
      <c r="F180" t="s">
        <v>7926</v>
      </c>
      <c r="G180" t="s">
        <v>7820</v>
      </c>
      <c r="H180" t="s">
        <v>7821</v>
      </c>
      <c r="I180"/>
      <c r="J180"/>
    </row>
    <row r="181" spans="1:10" ht="16" x14ac:dyDescent="0.2">
      <c r="A181" t="s">
        <v>8145</v>
      </c>
      <c r="B181" t="s">
        <v>797</v>
      </c>
      <c r="C181" t="s">
        <v>37</v>
      </c>
      <c r="D181" t="s">
        <v>8146</v>
      </c>
      <c r="E181" t="s">
        <v>7925</v>
      </c>
      <c r="F181" t="s">
        <v>7926</v>
      </c>
      <c r="G181" t="s">
        <v>7820</v>
      </c>
      <c r="H181" t="s">
        <v>7821</v>
      </c>
      <c r="I181"/>
      <c r="J181"/>
    </row>
    <row r="182" spans="1:10" ht="16" x14ac:dyDescent="0.2">
      <c r="A182" t="s">
        <v>8147</v>
      </c>
      <c r="B182" t="s">
        <v>797</v>
      </c>
      <c r="C182" t="s">
        <v>37</v>
      </c>
      <c r="D182" t="s">
        <v>8148</v>
      </c>
      <c r="E182" t="s">
        <v>7925</v>
      </c>
      <c r="F182" t="s">
        <v>7926</v>
      </c>
      <c r="G182" t="s">
        <v>7820</v>
      </c>
      <c r="H182" t="s">
        <v>7821</v>
      </c>
      <c r="I182"/>
      <c r="J182"/>
    </row>
    <row r="183" spans="1:10" ht="16" x14ac:dyDescent="0.2">
      <c r="A183" t="s">
        <v>8149</v>
      </c>
      <c r="B183" t="s">
        <v>797</v>
      </c>
      <c r="C183" t="s">
        <v>37</v>
      </c>
      <c r="D183" t="s">
        <v>8150</v>
      </c>
      <c r="E183" t="s">
        <v>7925</v>
      </c>
      <c r="F183" t="s">
        <v>7926</v>
      </c>
      <c r="G183" t="s">
        <v>7820</v>
      </c>
      <c r="H183" t="s">
        <v>7821</v>
      </c>
      <c r="I183"/>
      <c r="J183"/>
    </row>
    <row r="184" spans="1:10" ht="16" x14ac:dyDescent="0.2">
      <c r="A184" t="s">
        <v>8151</v>
      </c>
      <c r="B184" t="s">
        <v>797</v>
      </c>
      <c r="C184" t="s">
        <v>37</v>
      </c>
      <c r="D184" t="s">
        <v>8152</v>
      </c>
      <c r="E184" t="s">
        <v>7925</v>
      </c>
      <c r="F184" t="s">
        <v>7926</v>
      </c>
      <c r="G184" t="s">
        <v>7820</v>
      </c>
      <c r="H184" t="s">
        <v>7821</v>
      </c>
      <c r="I184"/>
      <c r="J184"/>
    </row>
    <row r="185" spans="1:10" ht="16" x14ac:dyDescent="0.2">
      <c r="A185" t="s">
        <v>8153</v>
      </c>
      <c r="B185" t="s">
        <v>797</v>
      </c>
      <c r="C185" t="s">
        <v>37</v>
      </c>
      <c r="D185" t="s">
        <v>8154</v>
      </c>
      <c r="E185" t="s">
        <v>7925</v>
      </c>
      <c r="F185" t="s">
        <v>7926</v>
      </c>
      <c r="G185" t="s">
        <v>7820</v>
      </c>
      <c r="H185" t="s">
        <v>7821</v>
      </c>
      <c r="I185"/>
      <c r="J185"/>
    </row>
    <row r="186" spans="1:10" ht="16" x14ac:dyDescent="0.2">
      <c r="A186" t="s">
        <v>8155</v>
      </c>
      <c r="B186" t="s">
        <v>797</v>
      </c>
      <c r="C186" t="s">
        <v>37</v>
      </c>
      <c r="D186" t="s">
        <v>8156</v>
      </c>
      <c r="E186" t="s">
        <v>7925</v>
      </c>
      <c r="F186" t="s">
        <v>7926</v>
      </c>
      <c r="G186" t="s">
        <v>7820</v>
      </c>
      <c r="H186" t="s">
        <v>7821</v>
      </c>
      <c r="I186"/>
      <c r="J186"/>
    </row>
    <row r="187" spans="1:10" ht="16" x14ac:dyDescent="0.2">
      <c r="A187" t="s">
        <v>8157</v>
      </c>
      <c r="B187" t="s">
        <v>797</v>
      </c>
      <c r="C187" t="s">
        <v>37</v>
      </c>
      <c r="D187" t="s">
        <v>8158</v>
      </c>
      <c r="E187" t="s">
        <v>7925</v>
      </c>
      <c r="F187" t="s">
        <v>7926</v>
      </c>
      <c r="G187" t="s">
        <v>7820</v>
      </c>
      <c r="H187" t="s">
        <v>7821</v>
      </c>
      <c r="I187"/>
      <c r="J187"/>
    </row>
    <row r="188" spans="1:10" ht="16" x14ac:dyDescent="0.2">
      <c r="A188" t="s">
        <v>8159</v>
      </c>
      <c r="B188" t="s">
        <v>797</v>
      </c>
      <c r="C188" t="s">
        <v>37</v>
      </c>
      <c r="D188" t="s">
        <v>8160</v>
      </c>
      <c r="E188" t="s">
        <v>7925</v>
      </c>
      <c r="F188" t="s">
        <v>7926</v>
      </c>
      <c r="G188" t="s">
        <v>7820</v>
      </c>
      <c r="H188" t="s">
        <v>7821</v>
      </c>
      <c r="I188"/>
      <c r="J188"/>
    </row>
    <row r="189" spans="1:10" ht="16" x14ac:dyDescent="0.2">
      <c r="A189" t="s">
        <v>8161</v>
      </c>
      <c r="B189" t="s">
        <v>797</v>
      </c>
      <c r="C189" t="s">
        <v>8162</v>
      </c>
      <c r="D189" t="s">
        <v>8163</v>
      </c>
      <c r="E189" t="s">
        <v>7925</v>
      </c>
      <c r="F189" t="s">
        <v>7926</v>
      </c>
      <c r="G189" t="s">
        <v>7820</v>
      </c>
      <c r="H189" t="s">
        <v>7821</v>
      </c>
      <c r="I189"/>
      <c r="J189"/>
    </row>
    <row r="190" spans="1:10" ht="16" x14ac:dyDescent="0.2">
      <c r="A190" t="s">
        <v>8164</v>
      </c>
      <c r="B190" t="s">
        <v>797</v>
      </c>
      <c r="C190" t="s">
        <v>8165</v>
      </c>
      <c r="D190" t="s">
        <v>8166</v>
      </c>
      <c r="E190" t="s">
        <v>7925</v>
      </c>
      <c r="F190" t="s">
        <v>7926</v>
      </c>
      <c r="G190" t="s">
        <v>7820</v>
      </c>
      <c r="H190" t="s">
        <v>7821</v>
      </c>
      <c r="I190"/>
      <c r="J190"/>
    </row>
    <row r="191" spans="1:10" ht="16" x14ac:dyDescent="0.2">
      <c r="A191" t="s">
        <v>8167</v>
      </c>
      <c r="B191" t="s">
        <v>797</v>
      </c>
      <c r="C191" t="s">
        <v>8168</v>
      </c>
      <c r="D191" t="s">
        <v>8169</v>
      </c>
      <c r="E191" t="s">
        <v>7925</v>
      </c>
      <c r="F191" t="s">
        <v>7926</v>
      </c>
      <c r="G191" t="s">
        <v>7820</v>
      </c>
      <c r="H191" t="s">
        <v>7821</v>
      </c>
      <c r="I191"/>
      <c r="J191"/>
    </row>
    <row r="192" spans="1:10" ht="16" x14ac:dyDescent="0.2">
      <c r="A192" t="s">
        <v>8170</v>
      </c>
      <c r="B192" t="s">
        <v>797</v>
      </c>
      <c r="C192" t="s">
        <v>8171</v>
      </c>
      <c r="D192" t="s">
        <v>8172</v>
      </c>
      <c r="E192" t="s">
        <v>7925</v>
      </c>
      <c r="F192" t="s">
        <v>7926</v>
      </c>
      <c r="G192" t="s">
        <v>7820</v>
      </c>
      <c r="H192" t="s">
        <v>7821</v>
      </c>
      <c r="I192"/>
      <c r="J192"/>
    </row>
    <row r="193" spans="1:10" ht="16" x14ac:dyDescent="0.2">
      <c r="A193" t="s">
        <v>8173</v>
      </c>
      <c r="B193" t="s">
        <v>797</v>
      </c>
      <c r="C193" t="s">
        <v>8174</v>
      </c>
      <c r="D193" t="s">
        <v>8175</v>
      </c>
      <c r="E193" t="s">
        <v>7925</v>
      </c>
      <c r="F193" t="s">
        <v>7926</v>
      </c>
      <c r="G193" t="s">
        <v>7820</v>
      </c>
      <c r="H193" t="s">
        <v>7821</v>
      </c>
      <c r="I193"/>
      <c r="J193"/>
    </row>
    <row r="194" spans="1:10" ht="16" x14ac:dyDescent="0.2">
      <c r="A194" t="s">
        <v>8176</v>
      </c>
      <c r="B194" t="s">
        <v>797</v>
      </c>
      <c r="C194" t="s">
        <v>8177</v>
      </c>
      <c r="D194" t="s">
        <v>8178</v>
      </c>
      <c r="E194" t="s">
        <v>7925</v>
      </c>
      <c r="F194" t="s">
        <v>7926</v>
      </c>
      <c r="G194" t="s">
        <v>7820</v>
      </c>
      <c r="H194" t="s">
        <v>7821</v>
      </c>
      <c r="I194"/>
      <c r="J194"/>
    </row>
    <row r="195" spans="1:10" ht="16" x14ac:dyDescent="0.2">
      <c r="A195" t="s">
        <v>8179</v>
      </c>
      <c r="B195" t="s">
        <v>797</v>
      </c>
      <c r="C195" t="s">
        <v>5549</v>
      </c>
      <c r="D195" t="s">
        <v>5550</v>
      </c>
      <c r="E195" t="s">
        <v>7925</v>
      </c>
      <c r="F195" t="s">
        <v>7926</v>
      </c>
      <c r="G195" t="s">
        <v>7820</v>
      </c>
      <c r="H195" t="s">
        <v>7821</v>
      </c>
      <c r="I195"/>
      <c r="J195"/>
    </row>
    <row r="196" spans="1:10" ht="16" x14ac:dyDescent="0.2">
      <c r="A196" t="s">
        <v>8180</v>
      </c>
      <c r="B196" t="s">
        <v>797</v>
      </c>
      <c r="C196" t="s">
        <v>8181</v>
      </c>
      <c r="D196" t="s">
        <v>8182</v>
      </c>
      <c r="E196" t="s">
        <v>7925</v>
      </c>
      <c r="F196" t="s">
        <v>7926</v>
      </c>
      <c r="G196" t="s">
        <v>7820</v>
      </c>
      <c r="H196" t="s">
        <v>7821</v>
      </c>
      <c r="I196"/>
      <c r="J196"/>
    </row>
    <row r="197" spans="1:10" ht="16" x14ac:dyDescent="0.2">
      <c r="A197" t="s">
        <v>8183</v>
      </c>
      <c r="B197" t="s">
        <v>797</v>
      </c>
      <c r="C197" t="s">
        <v>8184</v>
      </c>
      <c r="D197" t="s">
        <v>8185</v>
      </c>
      <c r="E197" t="s">
        <v>7925</v>
      </c>
      <c r="F197" t="s">
        <v>7926</v>
      </c>
      <c r="G197" t="s">
        <v>7820</v>
      </c>
      <c r="H197" t="s">
        <v>7821</v>
      </c>
      <c r="I197"/>
      <c r="J197"/>
    </row>
    <row r="198" spans="1:10" ht="16" x14ac:dyDescent="0.2">
      <c r="A198" t="s">
        <v>8186</v>
      </c>
      <c r="B198" t="s">
        <v>797</v>
      </c>
      <c r="C198" t="s">
        <v>8187</v>
      </c>
      <c r="D198" t="s">
        <v>8188</v>
      </c>
      <c r="E198" t="s">
        <v>7925</v>
      </c>
      <c r="F198" t="s">
        <v>7926</v>
      </c>
      <c r="G198" t="s">
        <v>7820</v>
      </c>
      <c r="H198" t="s">
        <v>7821</v>
      </c>
      <c r="I198"/>
      <c r="J198"/>
    </row>
    <row r="199" spans="1:10" ht="16" x14ac:dyDescent="0.2">
      <c r="A199" t="s">
        <v>8189</v>
      </c>
      <c r="B199" t="s">
        <v>797</v>
      </c>
      <c r="C199" t="s">
        <v>8190</v>
      </c>
      <c r="D199" t="s">
        <v>8191</v>
      </c>
      <c r="E199" t="s">
        <v>7925</v>
      </c>
      <c r="F199" t="s">
        <v>7926</v>
      </c>
      <c r="G199" t="s">
        <v>7820</v>
      </c>
      <c r="H199" t="s">
        <v>7821</v>
      </c>
      <c r="I199"/>
      <c r="J199"/>
    </row>
    <row r="200" spans="1:10" ht="16" x14ac:dyDescent="0.2">
      <c r="A200" t="s">
        <v>8192</v>
      </c>
      <c r="B200" t="s">
        <v>797</v>
      </c>
      <c r="C200" t="s">
        <v>8193</v>
      </c>
      <c r="D200" t="s">
        <v>8194</v>
      </c>
      <c r="E200" t="s">
        <v>7925</v>
      </c>
      <c r="F200" t="s">
        <v>7926</v>
      </c>
      <c r="G200" t="s">
        <v>7820</v>
      </c>
      <c r="H200" t="s">
        <v>7821</v>
      </c>
      <c r="I200"/>
      <c r="J200"/>
    </row>
    <row r="201" spans="1:10" ht="16" x14ac:dyDescent="0.2">
      <c r="A201" t="s">
        <v>8195</v>
      </c>
      <c r="B201" t="s">
        <v>797</v>
      </c>
      <c r="C201" t="s">
        <v>8196</v>
      </c>
      <c r="D201" t="s">
        <v>8197</v>
      </c>
      <c r="E201" t="s">
        <v>7925</v>
      </c>
      <c r="F201" t="s">
        <v>7926</v>
      </c>
      <c r="G201" t="s">
        <v>7820</v>
      </c>
      <c r="H201" t="s">
        <v>7821</v>
      </c>
      <c r="I201"/>
      <c r="J201"/>
    </row>
    <row r="202" spans="1:10" ht="16" x14ac:dyDescent="0.2">
      <c r="A202" t="s">
        <v>8198</v>
      </c>
      <c r="B202" t="s">
        <v>797</v>
      </c>
      <c r="C202" t="s">
        <v>8199</v>
      </c>
      <c r="D202" t="s">
        <v>8200</v>
      </c>
      <c r="E202" t="s">
        <v>7925</v>
      </c>
      <c r="F202" t="s">
        <v>7926</v>
      </c>
      <c r="G202" t="s">
        <v>7820</v>
      </c>
      <c r="H202" t="s">
        <v>7821</v>
      </c>
      <c r="I202"/>
      <c r="J202"/>
    </row>
    <row r="203" spans="1:10" ht="16" x14ac:dyDescent="0.2">
      <c r="A203" t="s">
        <v>8201</v>
      </c>
      <c r="B203" t="s">
        <v>797</v>
      </c>
      <c r="C203" t="s">
        <v>8202</v>
      </c>
      <c r="D203" t="s">
        <v>8203</v>
      </c>
      <c r="E203" t="s">
        <v>7925</v>
      </c>
      <c r="F203" t="s">
        <v>7926</v>
      </c>
      <c r="G203" t="s">
        <v>7820</v>
      </c>
      <c r="H203" t="s">
        <v>7821</v>
      </c>
      <c r="I203"/>
      <c r="J203"/>
    </row>
    <row r="204" spans="1:10" ht="16" x14ac:dyDescent="0.2">
      <c r="A204" t="s">
        <v>8204</v>
      </c>
      <c r="B204" t="s">
        <v>797</v>
      </c>
      <c r="C204" t="s">
        <v>8205</v>
      </c>
      <c r="D204" t="s">
        <v>8206</v>
      </c>
      <c r="E204" t="s">
        <v>7925</v>
      </c>
      <c r="F204" t="s">
        <v>7926</v>
      </c>
      <c r="G204" t="s">
        <v>7820</v>
      </c>
      <c r="H204" t="s">
        <v>7821</v>
      </c>
      <c r="I204"/>
      <c r="J204"/>
    </row>
    <row r="205" spans="1:10" ht="16" x14ac:dyDescent="0.2">
      <c r="A205" t="s">
        <v>8207</v>
      </c>
      <c r="B205" t="s">
        <v>797</v>
      </c>
      <c r="C205" t="s">
        <v>8208</v>
      </c>
      <c r="D205" t="s">
        <v>8209</v>
      </c>
      <c r="E205" t="s">
        <v>7925</v>
      </c>
      <c r="F205" t="s">
        <v>7926</v>
      </c>
      <c r="G205" t="s">
        <v>7820</v>
      </c>
      <c r="H205" t="s">
        <v>7821</v>
      </c>
      <c r="I205"/>
      <c r="J205"/>
    </row>
    <row r="206" spans="1:10" ht="16" x14ac:dyDescent="0.2">
      <c r="A206" t="s">
        <v>8210</v>
      </c>
      <c r="B206" t="s">
        <v>797</v>
      </c>
      <c r="C206" t="s">
        <v>5518</v>
      </c>
      <c r="D206" t="s">
        <v>5519</v>
      </c>
      <c r="E206" t="s">
        <v>7925</v>
      </c>
      <c r="F206" t="s">
        <v>7926</v>
      </c>
      <c r="G206" t="s">
        <v>7820</v>
      </c>
      <c r="H206" t="s">
        <v>7821</v>
      </c>
      <c r="I206"/>
      <c r="J206"/>
    </row>
    <row r="207" spans="1:10" ht="16" x14ac:dyDescent="0.2">
      <c r="A207" t="s">
        <v>8211</v>
      </c>
      <c r="B207" t="s">
        <v>797</v>
      </c>
      <c r="C207" t="s">
        <v>8212</v>
      </c>
      <c r="D207" t="s">
        <v>8213</v>
      </c>
      <c r="E207" t="s">
        <v>7925</v>
      </c>
      <c r="F207" t="s">
        <v>7926</v>
      </c>
      <c r="G207" t="s">
        <v>7820</v>
      </c>
      <c r="H207" t="s">
        <v>7821</v>
      </c>
      <c r="I207"/>
      <c r="J207"/>
    </row>
    <row r="208" spans="1:10" ht="16" x14ac:dyDescent="0.2">
      <c r="A208" t="s">
        <v>8214</v>
      </c>
      <c r="B208" t="s">
        <v>797</v>
      </c>
      <c r="C208" t="s">
        <v>8215</v>
      </c>
      <c r="D208" t="s">
        <v>8216</v>
      </c>
      <c r="E208" t="s">
        <v>7925</v>
      </c>
      <c r="F208" t="s">
        <v>7926</v>
      </c>
      <c r="G208" t="s">
        <v>7820</v>
      </c>
      <c r="H208" t="s">
        <v>7821</v>
      </c>
      <c r="I208"/>
      <c r="J208"/>
    </row>
    <row r="209" spans="1:10" ht="16" x14ac:dyDescent="0.2">
      <c r="A209" t="s">
        <v>8217</v>
      </c>
      <c r="B209" t="s">
        <v>797</v>
      </c>
      <c r="C209" t="s">
        <v>8218</v>
      </c>
      <c r="D209" t="s">
        <v>8219</v>
      </c>
      <c r="E209" t="s">
        <v>7925</v>
      </c>
      <c r="F209" t="s">
        <v>7926</v>
      </c>
      <c r="G209" t="s">
        <v>7820</v>
      </c>
      <c r="H209" t="s">
        <v>7821</v>
      </c>
      <c r="I209"/>
      <c r="J209"/>
    </row>
    <row r="210" spans="1:10" ht="16" x14ac:dyDescent="0.2">
      <c r="A210" t="s">
        <v>8220</v>
      </c>
      <c r="B210" t="s">
        <v>797</v>
      </c>
      <c r="C210" t="s">
        <v>8221</v>
      </c>
      <c r="D210" t="s">
        <v>8222</v>
      </c>
      <c r="E210" t="s">
        <v>7925</v>
      </c>
      <c r="F210" t="s">
        <v>7926</v>
      </c>
      <c r="G210" t="s">
        <v>7820</v>
      </c>
      <c r="H210" t="s">
        <v>7821</v>
      </c>
      <c r="I210"/>
      <c r="J210"/>
    </row>
    <row r="211" spans="1:10" ht="16" x14ac:dyDescent="0.2">
      <c r="A211" t="s">
        <v>8223</v>
      </c>
      <c r="B211" t="s">
        <v>797</v>
      </c>
      <c r="C211" t="s">
        <v>8224</v>
      </c>
      <c r="D211" t="s">
        <v>8225</v>
      </c>
      <c r="E211" t="s">
        <v>7925</v>
      </c>
      <c r="F211" t="s">
        <v>7926</v>
      </c>
      <c r="G211" t="s">
        <v>7820</v>
      </c>
      <c r="H211" t="s">
        <v>7821</v>
      </c>
      <c r="I211"/>
      <c r="J211"/>
    </row>
    <row r="212" spans="1:10" ht="16" x14ac:dyDescent="0.2">
      <c r="A212" t="s">
        <v>8226</v>
      </c>
      <c r="B212" t="s">
        <v>797</v>
      </c>
      <c r="C212" t="s">
        <v>8227</v>
      </c>
      <c r="D212" t="s">
        <v>8228</v>
      </c>
      <c r="E212" t="s">
        <v>7925</v>
      </c>
      <c r="F212" t="s">
        <v>7926</v>
      </c>
      <c r="G212" t="s">
        <v>7820</v>
      </c>
      <c r="H212" t="s">
        <v>7821</v>
      </c>
      <c r="I212"/>
      <c r="J212"/>
    </row>
    <row r="213" spans="1:10" ht="16" x14ac:dyDescent="0.2">
      <c r="A213" t="s">
        <v>8229</v>
      </c>
      <c r="B213" t="s">
        <v>797</v>
      </c>
      <c r="C213" t="s">
        <v>8230</v>
      </c>
      <c r="D213" t="s">
        <v>8231</v>
      </c>
      <c r="E213" t="s">
        <v>7925</v>
      </c>
      <c r="F213" t="s">
        <v>7926</v>
      </c>
      <c r="G213" t="s">
        <v>7820</v>
      </c>
      <c r="H213" t="s">
        <v>7821</v>
      </c>
      <c r="I213"/>
      <c r="J213"/>
    </row>
    <row r="214" spans="1:10" ht="16" x14ac:dyDescent="0.2">
      <c r="A214" t="s">
        <v>8232</v>
      </c>
      <c r="B214" t="s">
        <v>797</v>
      </c>
      <c r="C214" t="s">
        <v>8233</v>
      </c>
      <c r="D214" t="s">
        <v>8234</v>
      </c>
      <c r="E214" t="s">
        <v>7925</v>
      </c>
      <c r="F214" t="s">
        <v>7926</v>
      </c>
      <c r="G214" t="s">
        <v>7820</v>
      </c>
      <c r="H214" t="s">
        <v>7821</v>
      </c>
      <c r="I214"/>
      <c r="J214"/>
    </row>
    <row r="215" spans="1:10" ht="16" x14ac:dyDescent="0.2">
      <c r="A215" t="s">
        <v>8235</v>
      </c>
      <c r="B215" t="s">
        <v>797</v>
      </c>
      <c r="C215" t="s">
        <v>8236</v>
      </c>
      <c r="D215" t="s">
        <v>8237</v>
      </c>
      <c r="E215" t="s">
        <v>7925</v>
      </c>
      <c r="F215" t="s">
        <v>7926</v>
      </c>
      <c r="G215" t="s">
        <v>7820</v>
      </c>
      <c r="H215" t="s">
        <v>7821</v>
      </c>
      <c r="I215"/>
      <c r="J215"/>
    </row>
    <row r="216" spans="1:10" ht="16" x14ac:dyDescent="0.2">
      <c r="A216" t="s">
        <v>8238</v>
      </c>
      <c r="B216" t="s">
        <v>797</v>
      </c>
      <c r="C216" t="s">
        <v>8239</v>
      </c>
      <c r="D216" t="s">
        <v>8240</v>
      </c>
      <c r="E216" t="s">
        <v>7925</v>
      </c>
      <c r="F216" t="s">
        <v>7926</v>
      </c>
      <c r="G216" t="s">
        <v>7820</v>
      </c>
      <c r="H216" t="s">
        <v>7821</v>
      </c>
      <c r="I216"/>
      <c r="J216"/>
    </row>
    <row r="217" spans="1:10" ht="16" x14ac:dyDescent="0.2">
      <c r="A217" t="s">
        <v>8241</v>
      </c>
      <c r="B217" t="s">
        <v>797</v>
      </c>
      <c r="C217" t="s">
        <v>8242</v>
      </c>
      <c r="D217" t="s">
        <v>8243</v>
      </c>
      <c r="E217" t="s">
        <v>7925</v>
      </c>
      <c r="F217" t="s">
        <v>7926</v>
      </c>
      <c r="G217" t="s">
        <v>7820</v>
      </c>
      <c r="H217" t="s">
        <v>7821</v>
      </c>
      <c r="I217"/>
      <c r="J217"/>
    </row>
    <row r="218" spans="1:10" ht="16" x14ac:dyDescent="0.2">
      <c r="A218" t="s">
        <v>8244</v>
      </c>
      <c r="B218" t="s">
        <v>797</v>
      </c>
      <c r="C218" t="s">
        <v>8245</v>
      </c>
      <c r="D218" t="s">
        <v>8246</v>
      </c>
      <c r="E218" t="s">
        <v>7925</v>
      </c>
      <c r="F218" t="s">
        <v>7926</v>
      </c>
      <c r="G218" t="s">
        <v>7820</v>
      </c>
      <c r="H218" t="s">
        <v>7821</v>
      </c>
      <c r="I218"/>
      <c r="J218"/>
    </row>
    <row r="219" spans="1:10" ht="16" x14ac:dyDescent="0.2">
      <c r="A219" t="s">
        <v>8247</v>
      </c>
      <c r="B219" t="s">
        <v>797</v>
      </c>
      <c r="C219" t="s">
        <v>8248</v>
      </c>
      <c r="D219" t="s">
        <v>8249</v>
      </c>
      <c r="E219" t="s">
        <v>7925</v>
      </c>
      <c r="F219" t="s">
        <v>7926</v>
      </c>
      <c r="G219" t="s">
        <v>7820</v>
      </c>
      <c r="H219" t="s">
        <v>7821</v>
      </c>
      <c r="I219"/>
      <c r="J219"/>
    </row>
    <row r="220" spans="1:10" ht="16" x14ac:dyDescent="0.2">
      <c r="A220" t="s">
        <v>8250</v>
      </c>
      <c r="B220" t="s">
        <v>797</v>
      </c>
      <c r="C220" t="s">
        <v>8251</v>
      </c>
      <c r="D220" t="s">
        <v>8252</v>
      </c>
      <c r="E220" t="s">
        <v>7925</v>
      </c>
      <c r="F220" t="s">
        <v>7926</v>
      </c>
      <c r="G220" t="s">
        <v>7820</v>
      </c>
      <c r="H220" t="s">
        <v>7821</v>
      </c>
      <c r="I220"/>
      <c r="J220"/>
    </row>
    <row r="221" spans="1:10" ht="16" x14ac:dyDescent="0.2">
      <c r="A221" t="s">
        <v>8253</v>
      </c>
      <c r="B221" t="s">
        <v>797</v>
      </c>
      <c r="C221" t="s">
        <v>8254</v>
      </c>
      <c r="D221" t="s">
        <v>8255</v>
      </c>
      <c r="E221" t="s">
        <v>7925</v>
      </c>
      <c r="F221" t="s">
        <v>7926</v>
      </c>
      <c r="G221" t="s">
        <v>7820</v>
      </c>
      <c r="H221" t="s">
        <v>7821</v>
      </c>
      <c r="I221"/>
      <c r="J221"/>
    </row>
    <row r="222" spans="1:10" ht="16" x14ac:dyDescent="0.2">
      <c r="A222" t="s">
        <v>8256</v>
      </c>
      <c r="B222" t="s">
        <v>797</v>
      </c>
      <c r="C222" t="s">
        <v>8257</v>
      </c>
      <c r="D222" t="s">
        <v>8258</v>
      </c>
      <c r="E222" t="s">
        <v>7925</v>
      </c>
      <c r="F222" t="s">
        <v>7926</v>
      </c>
      <c r="G222" t="s">
        <v>7820</v>
      </c>
      <c r="H222" t="s">
        <v>7821</v>
      </c>
      <c r="I222"/>
      <c r="J222"/>
    </row>
    <row r="223" spans="1:10" ht="16" x14ac:dyDescent="0.2">
      <c r="A223" t="s">
        <v>8259</v>
      </c>
      <c r="B223" t="s">
        <v>797</v>
      </c>
      <c r="C223" t="s">
        <v>8260</v>
      </c>
      <c r="D223" t="s">
        <v>8261</v>
      </c>
      <c r="E223" t="s">
        <v>7925</v>
      </c>
      <c r="F223" t="s">
        <v>7926</v>
      </c>
      <c r="G223" t="s">
        <v>7820</v>
      </c>
      <c r="H223" t="s">
        <v>7821</v>
      </c>
      <c r="I223"/>
      <c r="J223"/>
    </row>
    <row r="224" spans="1:10" ht="16" x14ac:dyDescent="0.2">
      <c r="A224" t="s">
        <v>8262</v>
      </c>
      <c r="B224" t="s">
        <v>797</v>
      </c>
      <c r="C224" t="s">
        <v>8263</v>
      </c>
      <c r="D224" t="s">
        <v>8264</v>
      </c>
      <c r="E224" t="s">
        <v>7925</v>
      </c>
      <c r="F224" t="s">
        <v>7926</v>
      </c>
      <c r="G224" t="s">
        <v>7820</v>
      </c>
      <c r="H224" t="s">
        <v>7821</v>
      </c>
      <c r="I224"/>
      <c r="J224"/>
    </row>
    <row r="225" spans="1:10" ht="16" x14ac:dyDescent="0.2">
      <c r="A225" t="s">
        <v>8265</v>
      </c>
      <c r="B225" t="s">
        <v>797</v>
      </c>
      <c r="C225" t="s">
        <v>8266</v>
      </c>
      <c r="D225" t="s">
        <v>8267</v>
      </c>
      <c r="E225" t="s">
        <v>7925</v>
      </c>
      <c r="F225" t="s">
        <v>7926</v>
      </c>
      <c r="G225" t="s">
        <v>7820</v>
      </c>
      <c r="H225" t="s">
        <v>7821</v>
      </c>
      <c r="I225"/>
      <c r="J225"/>
    </row>
    <row r="226" spans="1:10" ht="16" x14ac:dyDescent="0.2">
      <c r="A226" t="s">
        <v>8268</v>
      </c>
      <c r="B226" t="s">
        <v>797</v>
      </c>
      <c r="C226" t="s">
        <v>8269</v>
      </c>
      <c r="D226" t="s">
        <v>8270</v>
      </c>
      <c r="E226" t="s">
        <v>7925</v>
      </c>
      <c r="F226" t="s">
        <v>7926</v>
      </c>
      <c r="G226" t="s">
        <v>7820</v>
      </c>
      <c r="H226" t="s">
        <v>7821</v>
      </c>
      <c r="I226"/>
      <c r="J226"/>
    </row>
    <row r="227" spans="1:10" ht="16" x14ac:dyDescent="0.2">
      <c r="A227" t="s">
        <v>8271</v>
      </c>
      <c r="B227" t="s">
        <v>797</v>
      </c>
      <c r="C227" t="s">
        <v>8272</v>
      </c>
      <c r="D227" t="s">
        <v>8273</v>
      </c>
      <c r="E227" t="s">
        <v>7925</v>
      </c>
      <c r="F227" t="s">
        <v>7926</v>
      </c>
      <c r="G227" t="s">
        <v>7820</v>
      </c>
      <c r="H227" t="s">
        <v>7821</v>
      </c>
      <c r="I227"/>
      <c r="J227"/>
    </row>
    <row r="228" spans="1:10" ht="16" x14ac:dyDescent="0.2">
      <c r="A228" t="s">
        <v>8274</v>
      </c>
      <c r="B228" t="s">
        <v>797</v>
      </c>
      <c r="C228" t="s">
        <v>8275</v>
      </c>
      <c r="D228" t="s">
        <v>8276</v>
      </c>
      <c r="E228" t="s">
        <v>7925</v>
      </c>
      <c r="F228" t="s">
        <v>7926</v>
      </c>
      <c r="G228" t="s">
        <v>7820</v>
      </c>
      <c r="H228" t="s">
        <v>7821</v>
      </c>
      <c r="I228"/>
      <c r="J228"/>
    </row>
    <row r="229" spans="1:10" ht="16" x14ac:dyDescent="0.2">
      <c r="A229" t="s">
        <v>8277</v>
      </c>
      <c r="B229" t="s">
        <v>797</v>
      </c>
      <c r="C229" t="s">
        <v>8278</v>
      </c>
      <c r="D229" t="s">
        <v>8279</v>
      </c>
      <c r="E229" t="s">
        <v>7925</v>
      </c>
      <c r="F229" t="s">
        <v>7926</v>
      </c>
      <c r="G229" t="s">
        <v>7820</v>
      </c>
      <c r="H229" t="s">
        <v>7821</v>
      </c>
      <c r="I229"/>
      <c r="J229"/>
    </row>
    <row r="230" spans="1:10" ht="16" x14ac:dyDescent="0.2">
      <c r="A230" t="s">
        <v>8280</v>
      </c>
      <c r="B230" t="s">
        <v>797</v>
      </c>
      <c r="C230" t="s">
        <v>8281</v>
      </c>
      <c r="D230" t="s">
        <v>8282</v>
      </c>
      <c r="E230" t="s">
        <v>7925</v>
      </c>
      <c r="F230" t="s">
        <v>7926</v>
      </c>
      <c r="G230" t="s">
        <v>7820</v>
      </c>
      <c r="H230" t="s">
        <v>7821</v>
      </c>
      <c r="I230"/>
      <c r="J230"/>
    </row>
    <row r="231" spans="1:10" ht="16" x14ac:dyDescent="0.2">
      <c r="A231" t="s">
        <v>8283</v>
      </c>
      <c r="B231" t="s">
        <v>797</v>
      </c>
      <c r="C231" t="s">
        <v>8284</v>
      </c>
      <c r="D231" t="s">
        <v>8285</v>
      </c>
      <c r="E231" t="s">
        <v>7925</v>
      </c>
      <c r="F231" t="s">
        <v>7926</v>
      </c>
      <c r="G231" t="s">
        <v>7820</v>
      </c>
      <c r="H231" t="s">
        <v>7821</v>
      </c>
      <c r="I231"/>
      <c r="J231"/>
    </row>
    <row r="232" spans="1:10" ht="16" x14ac:dyDescent="0.2">
      <c r="A232" t="s">
        <v>8286</v>
      </c>
      <c r="B232" t="s">
        <v>797</v>
      </c>
      <c r="C232" t="s">
        <v>8287</v>
      </c>
      <c r="D232" t="s">
        <v>8288</v>
      </c>
      <c r="E232" t="s">
        <v>7925</v>
      </c>
      <c r="F232" t="s">
        <v>7926</v>
      </c>
      <c r="G232" t="s">
        <v>7820</v>
      </c>
      <c r="H232" t="s">
        <v>7821</v>
      </c>
      <c r="I232"/>
      <c r="J232"/>
    </row>
    <row r="233" spans="1:10" ht="16" x14ac:dyDescent="0.2">
      <c r="A233" t="s">
        <v>8289</v>
      </c>
      <c r="B233" t="s">
        <v>797</v>
      </c>
      <c r="C233" t="s">
        <v>8290</v>
      </c>
      <c r="D233" t="s">
        <v>8291</v>
      </c>
      <c r="E233" t="s">
        <v>7925</v>
      </c>
      <c r="F233" t="s">
        <v>7926</v>
      </c>
      <c r="G233" t="s">
        <v>7820</v>
      </c>
      <c r="H233" t="s">
        <v>7821</v>
      </c>
      <c r="I233"/>
      <c r="J233"/>
    </row>
    <row r="234" spans="1:10" ht="16" x14ac:dyDescent="0.2">
      <c r="A234" t="s">
        <v>8292</v>
      </c>
      <c r="B234" t="s">
        <v>797</v>
      </c>
      <c r="C234" t="s">
        <v>8293</v>
      </c>
      <c r="D234" t="s">
        <v>8294</v>
      </c>
      <c r="E234" t="s">
        <v>7925</v>
      </c>
      <c r="F234" t="s">
        <v>7926</v>
      </c>
      <c r="G234" t="s">
        <v>7820</v>
      </c>
      <c r="H234" t="s">
        <v>7821</v>
      </c>
      <c r="I234"/>
      <c r="J234"/>
    </row>
    <row r="235" spans="1:10" ht="16" x14ac:dyDescent="0.2">
      <c r="A235" t="s">
        <v>8295</v>
      </c>
      <c r="B235" t="s">
        <v>797</v>
      </c>
      <c r="C235" t="s">
        <v>8296</v>
      </c>
      <c r="D235" t="s">
        <v>8297</v>
      </c>
      <c r="E235" t="s">
        <v>7925</v>
      </c>
      <c r="F235" t="s">
        <v>7926</v>
      </c>
      <c r="G235" t="s">
        <v>7820</v>
      </c>
      <c r="H235" t="s">
        <v>7821</v>
      </c>
      <c r="I235"/>
      <c r="J235"/>
    </row>
    <row r="236" spans="1:10" ht="16" x14ac:dyDescent="0.2">
      <c r="A236" t="s">
        <v>8298</v>
      </c>
      <c r="B236" t="s">
        <v>797</v>
      </c>
      <c r="C236" t="s">
        <v>8299</v>
      </c>
      <c r="D236" t="s">
        <v>8300</v>
      </c>
      <c r="E236" t="s">
        <v>7925</v>
      </c>
      <c r="F236" t="s">
        <v>7926</v>
      </c>
      <c r="G236" t="s">
        <v>7820</v>
      </c>
      <c r="H236" t="s">
        <v>7821</v>
      </c>
      <c r="I236"/>
      <c r="J236"/>
    </row>
    <row r="237" spans="1:10" ht="16" x14ac:dyDescent="0.2">
      <c r="A237" t="s">
        <v>8301</v>
      </c>
      <c r="B237" t="s">
        <v>797</v>
      </c>
      <c r="C237" t="s">
        <v>8302</v>
      </c>
      <c r="D237" t="s">
        <v>8303</v>
      </c>
      <c r="E237" t="s">
        <v>7925</v>
      </c>
      <c r="F237" t="s">
        <v>7926</v>
      </c>
      <c r="G237" t="s">
        <v>7820</v>
      </c>
      <c r="H237" t="s">
        <v>7821</v>
      </c>
      <c r="I237"/>
      <c r="J237"/>
    </row>
    <row r="238" spans="1:10" ht="16" x14ac:dyDescent="0.2">
      <c r="A238" t="s">
        <v>8304</v>
      </c>
      <c r="B238" t="s">
        <v>797</v>
      </c>
      <c r="C238" t="s">
        <v>8305</v>
      </c>
      <c r="D238" t="s">
        <v>8306</v>
      </c>
      <c r="E238" t="s">
        <v>7925</v>
      </c>
      <c r="F238" t="s">
        <v>7926</v>
      </c>
      <c r="G238" t="s">
        <v>7820</v>
      </c>
      <c r="H238" t="s">
        <v>7821</v>
      </c>
      <c r="I238"/>
      <c r="J238"/>
    </row>
    <row r="239" spans="1:10" ht="16" x14ac:dyDescent="0.2">
      <c r="A239" t="s">
        <v>8307</v>
      </c>
      <c r="B239" t="s">
        <v>797</v>
      </c>
      <c r="C239" t="s">
        <v>8308</v>
      </c>
      <c r="D239" t="s">
        <v>8309</v>
      </c>
      <c r="E239" t="s">
        <v>7925</v>
      </c>
      <c r="F239" t="s">
        <v>7926</v>
      </c>
      <c r="G239" t="s">
        <v>7820</v>
      </c>
      <c r="H239" t="s">
        <v>7821</v>
      </c>
      <c r="I239"/>
      <c r="J239"/>
    </row>
    <row r="240" spans="1:10" ht="16" x14ac:dyDescent="0.2">
      <c r="A240" t="s">
        <v>8310</v>
      </c>
      <c r="B240" t="s">
        <v>797</v>
      </c>
      <c r="C240" t="s">
        <v>8311</v>
      </c>
      <c r="D240" t="s">
        <v>8312</v>
      </c>
      <c r="E240" t="s">
        <v>7925</v>
      </c>
      <c r="F240" t="s">
        <v>7926</v>
      </c>
      <c r="G240" t="s">
        <v>7820</v>
      </c>
      <c r="H240" t="s">
        <v>7821</v>
      </c>
      <c r="I240"/>
      <c r="J240"/>
    </row>
    <row r="241" spans="1:10" ht="16" x14ac:dyDescent="0.2">
      <c r="A241" t="s">
        <v>8313</v>
      </c>
      <c r="B241" t="s">
        <v>797</v>
      </c>
      <c r="C241" t="s">
        <v>8314</v>
      </c>
      <c r="D241" t="s">
        <v>8315</v>
      </c>
      <c r="E241" t="s">
        <v>7925</v>
      </c>
      <c r="F241" t="s">
        <v>7926</v>
      </c>
      <c r="G241" t="s">
        <v>7820</v>
      </c>
      <c r="H241" t="s">
        <v>7821</v>
      </c>
      <c r="I241"/>
      <c r="J241"/>
    </row>
    <row r="242" spans="1:10" ht="16" x14ac:dyDescent="0.2">
      <c r="A242" t="s">
        <v>8316</v>
      </c>
      <c r="B242" t="s">
        <v>797</v>
      </c>
      <c r="C242" t="s">
        <v>8317</v>
      </c>
      <c r="D242" t="s">
        <v>8318</v>
      </c>
      <c r="E242" t="s">
        <v>7925</v>
      </c>
      <c r="F242" t="s">
        <v>7926</v>
      </c>
      <c r="G242" t="s">
        <v>7820</v>
      </c>
      <c r="H242" t="s">
        <v>7821</v>
      </c>
      <c r="I242"/>
      <c r="J242"/>
    </row>
    <row r="243" spans="1:10" ht="16" x14ac:dyDescent="0.2">
      <c r="A243" t="s">
        <v>8319</v>
      </c>
      <c r="B243" t="s">
        <v>797</v>
      </c>
      <c r="C243" t="s">
        <v>8320</v>
      </c>
      <c r="D243" t="s">
        <v>8321</v>
      </c>
      <c r="E243" t="s">
        <v>7925</v>
      </c>
      <c r="F243" t="s">
        <v>7926</v>
      </c>
      <c r="G243" t="s">
        <v>7820</v>
      </c>
      <c r="H243" t="s">
        <v>7821</v>
      </c>
      <c r="I243"/>
      <c r="J243"/>
    </row>
    <row r="244" spans="1:10" ht="16" x14ac:dyDescent="0.2">
      <c r="A244" t="s">
        <v>8322</v>
      </c>
      <c r="B244" t="s">
        <v>797</v>
      </c>
      <c r="C244" t="s">
        <v>8323</v>
      </c>
      <c r="D244" t="s">
        <v>8324</v>
      </c>
      <c r="E244" t="s">
        <v>7925</v>
      </c>
      <c r="F244" t="s">
        <v>7926</v>
      </c>
      <c r="G244" t="s">
        <v>7820</v>
      </c>
      <c r="H244" t="s">
        <v>7821</v>
      </c>
      <c r="I244"/>
      <c r="J244"/>
    </row>
    <row r="245" spans="1:10" ht="16" x14ac:dyDescent="0.2">
      <c r="A245" t="s">
        <v>8325</v>
      </c>
      <c r="B245" t="s">
        <v>797</v>
      </c>
      <c r="C245" t="s">
        <v>8326</v>
      </c>
      <c r="D245" t="s">
        <v>8327</v>
      </c>
      <c r="E245" t="s">
        <v>7925</v>
      </c>
      <c r="F245" t="s">
        <v>7926</v>
      </c>
      <c r="G245" t="s">
        <v>7820</v>
      </c>
      <c r="H245" t="s">
        <v>7821</v>
      </c>
      <c r="I245"/>
      <c r="J245"/>
    </row>
    <row r="246" spans="1:10" ht="16" x14ac:dyDescent="0.2">
      <c r="A246" t="s">
        <v>8328</v>
      </c>
      <c r="B246" t="s">
        <v>797</v>
      </c>
      <c r="C246" t="s">
        <v>8329</v>
      </c>
      <c r="D246" t="s">
        <v>8330</v>
      </c>
      <c r="E246" t="s">
        <v>7925</v>
      </c>
      <c r="F246" t="s">
        <v>7926</v>
      </c>
      <c r="G246" t="s">
        <v>7820</v>
      </c>
      <c r="H246" t="s">
        <v>7821</v>
      </c>
      <c r="I246"/>
      <c r="J246"/>
    </row>
    <row r="247" spans="1:10" ht="16" x14ac:dyDescent="0.2">
      <c r="A247" t="s">
        <v>8331</v>
      </c>
      <c r="B247" t="s">
        <v>797</v>
      </c>
      <c r="C247" t="s">
        <v>8332</v>
      </c>
      <c r="D247" t="s">
        <v>8333</v>
      </c>
      <c r="E247" t="s">
        <v>7925</v>
      </c>
      <c r="F247" t="s">
        <v>7926</v>
      </c>
      <c r="G247" t="s">
        <v>7820</v>
      </c>
      <c r="H247" t="s">
        <v>7821</v>
      </c>
      <c r="I247"/>
      <c r="J247"/>
    </row>
    <row r="248" spans="1:10" ht="16" x14ac:dyDescent="0.2">
      <c r="A248" t="s">
        <v>8334</v>
      </c>
      <c r="B248" t="s">
        <v>797</v>
      </c>
      <c r="C248" t="s">
        <v>8335</v>
      </c>
      <c r="D248" t="s">
        <v>8336</v>
      </c>
      <c r="E248" t="s">
        <v>7925</v>
      </c>
      <c r="F248" t="s">
        <v>7926</v>
      </c>
      <c r="G248" t="s">
        <v>7820</v>
      </c>
      <c r="H248" t="s">
        <v>7821</v>
      </c>
      <c r="I248"/>
      <c r="J248"/>
    </row>
    <row r="249" spans="1:10" ht="16" x14ac:dyDescent="0.2">
      <c r="A249" t="s">
        <v>8337</v>
      </c>
      <c r="B249" t="s">
        <v>797</v>
      </c>
      <c r="C249" t="s">
        <v>8338</v>
      </c>
      <c r="D249" t="s">
        <v>8339</v>
      </c>
      <c r="E249" t="s">
        <v>7925</v>
      </c>
      <c r="F249" t="s">
        <v>7926</v>
      </c>
      <c r="G249" t="s">
        <v>7820</v>
      </c>
      <c r="H249" t="s">
        <v>7821</v>
      </c>
      <c r="I249"/>
      <c r="J249"/>
    </row>
    <row r="250" spans="1:10" ht="16" x14ac:dyDescent="0.2">
      <c r="A250" t="s">
        <v>8340</v>
      </c>
      <c r="B250" t="s">
        <v>797</v>
      </c>
      <c r="C250" t="s">
        <v>8341</v>
      </c>
      <c r="D250" t="s">
        <v>8342</v>
      </c>
      <c r="E250" t="s">
        <v>7925</v>
      </c>
      <c r="F250" t="s">
        <v>7926</v>
      </c>
      <c r="G250" t="s">
        <v>7820</v>
      </c>
      <c r="H250" t="s">
        <v>7821</v>
      </c>
      <c r="I250"/>
      <c r="J250"/>
    </row>
    <row r="251" spans="1:10" ht="16" x14ac:dyDescent="0.2">
      <c r="A251" t="s">
        <v>8343</v>
      </c>
      <c r="B251" t="s">
        <v>797</v>
      </c>
      <c r="C251" t="s">
        <v>8344</v>
      </c>
      <c r="D251" t="s">
        <v>8345</v>
      </c>
      <c r="E251" t="s">
        <v>7925</v>
      </c>
      <c r="F251" t="s">
        <v>7926</v>
      </c>
      <c r="G251" t="s">
        <v>7820</v>
      </c>
      <c r="H251" t="s">
        <v>7821</v>
      </c>
      <c r="I251"/>
      <c r="J251"/>
    </row>
    <row r="252" spans="1:10" ht="16" x14ac:dyDescent="0.2">
      <c r="A252" t="s">
        <v>8346</v>
      </c>
      <c r="B252" t="s">
        <v>797</v>
      </c>
      <c r="C252" t="s">
        <v>8347</v>
      </c>
      <c r="D252" t="s">
        <v>8348</v>
      </c>
      <c r="E252" t="s">
        <v>7925</v>
      </c>
      <c r="F252" t="s">
        <v>7926</v>
      </c>
      <c r="G252" t="s">
        <v>7820</v>
      </c>
      <c r="H252" t="s">
        <v>7821</v>
      </c>
      <c r="I252"/>
      <c r="J252"/>
    </row>
    <row r="253" spans="1:10" ht="16" x14ac:dyDescent="0.2">
      <c r="A253" t="s">
        <v>8349</v>
      </c>
      <c r="B253" t="s">
        <v>797</v>
      </c>
      <c r="C253" t="s">
        <v>8350</v>
      </c>
      <c r="D253" t="s">
        <v>8351</v>
      </c>
      <c r="E253" t="s">
        <v>7925</v>
      </c>
      <c r="F253" t="s">
        <v>7926</v>
      </c>
      <c r="G253" t="s">
        <v>7820</v>
      </c>
      <c r="H253" t="s">
        <v>7821</v>
      </c>
      <c r="I253"/>
      <c r="J253"/>
    </row>
    <row r="254" spans="1:10" ht="16" x14ac:dyDescent="0.2">
      <c r="A254" t="s">
        <v>8352</v>
      </c>
      <c r="B254" t="s">
        <v>797</v>
      </c>
      <c r="C254" t="s">
        <v>8353</v>
      </c>
      <c r="D254" t="s">
        <v>8354</v>
      </c>
      <c r="E254" t="s">
        <v>7925</v>
      </c>
      <c r="F254" t="s">
        <v>7926</v>
      </c>
      <c r="G254" t="s">
        <v>7820</v>
      </c>
      <c r="H254" t="s">
        <v>7821</v>
      </c>
      <c r="I254"/>
      <c r="J254"/>
    </row>
    <row r="255" spans="1:10" ht="16" x14ac:dyDescent="0.2">
      <c r="A255" t="s">
        <v>8355</v>
      </c>
      <c r="B255" t="s">
        <v>797</v>
      </c>
      <c r="C255" t="s">
        <v>8356</v>
      </c>
      <c r="D255" t="s">
        <v>8357</v>
      </c>
      <c r="E255" t="s">
        <v>7925</v>
      </c>
      <c r="F255" t="s">
        <v>7926</v>
      </c>
      <c r="G255" t="s">
        <v>7820</v>
      </c>
      <c r="H255" t="s">
        <v>7821</v>
      </c>
      <c r="I255"/>
      <c r="J255"/>
    </row>
    <row r="256" spans="1:10" ht="16" x14ac:dyDescent="0.2">
      <c r="A256" t="s">
        <v>8358</v>
      </c>
      <c r="B256" t="s">
        <v>8359</v>
      </c>
      <c r="C256" t="s">
        <v>8360</v>
      </c>
      <c r="D256" t="s">
        <v>8361</v>
      </c>
      <c r="E256" t="s">
        <v>7925</v>
      </c>
      <c r="F256" t="s">
        <v>7926</v>
      </c>
      <c r="G256" t="s">
        <v>7820</v>
      </c>
      <c r="H256" t="s">
        <v>7821</v>
      </c>
      <c r="I256"/>
      <c r="J256"/>
    </row>
    <row r="257" spans="1:10" ht="16" x14ac:dyDescent="0.2">
      <c r="A257" t="s">
        <v>8362</v>
      </c>
      <c r="B257" t="s">
        <v>797</v>
      </c>
      <c r="C257" t="s">
        <v>8363</v>
      </c>
      <c r="D257" t="s">
        <v>8364</v>
      </c>
      <c r="E257" t="s">
        <v>7925</v>
      </c>
      <c r="F257" t="s">
        <v>7926</v>
      </c>
      <c r="G257" t="s">
        <v>7820</v>
      </c>
      <c r="H257" t="s">
        <v>7821</v>
      </c>
      <c r="I257"/>
      <c r="J257"/>
    </row>
    <row r="258" spans="1:10" ht="16" x14ac:dyDescent="0.2">
      <c r="A258" t="s">
        <v>8365</v>
      </c>
      <c r="B258" t="s">
        <v>797</v>
      </c>
      <c r="C258" t="s">
        <v>8366</v>
      </c>
      <c r="D258" t="s">
        <v>8367</v>
      </c>
      <c r="E258" t="s">
        <v>7925</v>
      </c>
      <c r="F258" t="s">
        <v>7926</v>
      </c>
      <c r="G258" t="s">
        <v>7820</v>
      </c>
      <c r="H258" t="s">
        <v>7821</v>
      </c>
      <c r="I258"/>
      <c r="J258"/>
    </row>
    <row r="259" spans="1:10" ht="16" x14ac:dyDescent="0.2">
      <c r="A259" t="s">
        <v>8368</v>
      </c>
      <c r="B259" t="s">
        <v>797</v>
      </c>
      <c r="C259" t="s">
        <v>37</v>
      </c>
      <c r="D259" t="s">
        <v>37</v>
      </c>
      <c r="E259" t="s">
        <v>7851</v>
      </c>
      <c r="F259" t="s">
        <v>8369</v>
      </c>
      <c r="G259" t="s">
        <v>8370</v>
      </c>
      <c r="H259" t="s">
        <v>7821</v>
      </c>
      <c r="I259"/>
      <c r="J259"/>
    </row>
    <row r="260" spans="1:10" ht="16" x14ac:dyDescent="0.2">
      <c r="A260" t="s">
        <v>8371</v>
      </c>
      <c r="B260" t="s">
        <v>797</v>
      </c>
      <c r="C260" t="s">
        <v>8372</v>
      </c>
      <c r="D260" t="s">
        <v>8373</v>
      </c>
      <c r="E260" t="s">
        <v>7851</v>
      </c>
      <c r="F260" t="s">
        <v>8369</v>
      </c>
      <c r="G260" t="s">
        <v>8370</v>
      </c>
      <c r="H260" t="s">
        <v>7821</v>
      </c>
      <c r="I260"/>
      <c r="J260"/>
    </row>
    <row r="261" spans="1:10" ht="16" x14ac:dyDescent="0.2">
      <c r="A261" t="s">
        <v>8374</v>
      </c>
      <c r="B261" t="s">
        <v>797</v>
      </c>
      <c r="C261" t="s">
        <v>8375</v>
      </c>
      <c r="D261" t="s">
        <v>8376</v>
      </c>
      <c r="E261" t="s">
        <v>7851</v>
      </c>
      <c r="F261" t="s">
        <v>8369</v>
      </c>
      <c r="G261" t="s">
        <v>8370</v>
      </c>
      <c r="H261" t="s">
        <v>7821</v>
      </c>
      <c r="I261"/>
      <c r="J261"/>
    </row>
    <row r="262" spans="1:10" ht="16" x14ac:dyDescent="0.2">
      <c r="A262" t="s">
        <v>8377</v>
      </c>
      <c r="B262" t="s">
        <v>797</v>
      </c>
      <c r="C262" t="s">
        <v>8378</v>
      </c>
      <c r="D262" t="s">
        <v>8379</v>
      </c>
      <c r="E262" t="s">
        <v>7851</v>
      </c>
      <c r="F262" t="s">
        <v>8369</v>
      </c>
      <c r="G262" t="s">
        <v>8370</v>
      </c>
      <c r="H262" t="s">
        <v>7821</v>
      </c>
      <c r="I262"/>
      <c r="J262"/>
    </row>
    <row r="263" spans="1:10" ht="16" x14ac:dyDescent="0.2">
      <c r="A263" t="s">
        <v>8380</v>
      </c>
      <c r="B263" t="s">
        <v>797</v>
      </c>
      <c r="C263" t="s">
        <v>8381</v>
      </c>
      <c r="D263" t="s">
        <v>8382</v>
      </c>
      <c r="E263" t="s">
        <v>7851</v>
      </c>
      <c r="F263" t="s">
        <v>8369</v>
      </c>
      <c r="G263" t="s">
        <v>8370</v>
      </c>
      <c r="H263" t="s">
        <v>7821</v>
      </c>
      <c r="I263"/>
      <c r="J263"/>
    </row>
    <row r="264" spans="1:10" ht="16" x14ac:dyDescent="0.2">
      <c r="A264" t="s">
        <v>8383</v>
      </c>
      <c r="B264" t="s">
        <v>797</v>
      </c>
      <c r="C264" t="s">
        <v>8384</v>
      </c>
      <c r="D264" t="s">
        <v>8385</v>
      </c>
      <c r="E264" t="s">
        <v>7851</v>
      </c>
      <c r="F264" t="s">
        <v>8369</v>
      </c>
      <c r="G264" t="s">
        <v>8370</v>
      </c>
      <c r="H264" t="s">
        <v>7821</v>
      </c>
      <c r="I264"/>
      <c r="J264"/>
    </row>
    <row r="265" spans="1:10" ht="16" x14ac:dyDescent="0.2">
      <c r="A265" t="s">
        <v>8386</v>
      </c>
      <c r="B265" t="s">
        <v>797</v>
      </c>
      <c r="C265" t="s">
        <v>8387</v>
      </c>
      <c r="D265" t="s">
        <v>8388</v>
      </c>
      <c r="E265" t="s">
        <v>7851</v>
      </c>
      <c r="F265" t="s">
        <v>8369</v>
      </c>
      <c r="G265" t="s">
        <v>8370</v>
      </c>
      <c r="H265" t="s">
        <v>7821</v>
      </c>
      <c r="I265"/>
      <c r="J265"/>
    </row>
    <row r="266" spans="1:10" ht="16" x14ac:dyDescent="0.2">
      <c r="A266" t="s">
        <v>8389</v>
      </c>
      <c r="B266" t="s">
        <v>797</v>
      </c>
      <c r="C266" t="s">
        <v>8390</v>
      </c>
      <c r="D266" t="s">
        <v>8391</v>
      </c>
      <c r="E266" t="s">
        <v>7851</v>
      </c>
      <c r="F266" t="s">
        <v>8369</v>
      </c>
      <c r="G266" t="s">
        <v>8370</v>
      </c>
      <c r="H266" t="s">
        <v>7821</v>
      </c>
      <c r="I266"/>
      <c r="J266"/>
    </row>
    <row r="267" spans="1:10" ht="16" x14ac:dyDescent="0.2">
      <c r="A267" t="s">
        <v>8392</v>
      </c>
      <c r="B267" t="s">
        <v>797</v>
      </c>
      <c r="C267" t="s">
        <v>8393</v>
      </c>
      <c r="D267" t="s">
        <v>8394</v>
      </c>
      <c r="E267" t="s">
        <v>7851</v>
      </c>
      <c r="F267" t="s">
        <v>8369</v>
      </c>
      <c r="G267" t="s">
        <v>8370</v>
      </c>
      <c r="H267" t="s">
        <v>7821</v>
      </c>
      <c r="I267"/>
      <c r="J267"/>
    </row>
    <row r="268" spans="1:10" ht="16" x14ac:dyDescent="0.2">
      <c r="A268" t="s">
        <v>8395</v>
      </c>
      <c r="B268" t="s">
        <v>797</v>
      </c>
      <c r="C268" t="s">
        <v>8396</v>
      </c>
      <c r="D268" t="s">
        <v>8397</v>
      </c>
      <c r="E268" t="s">
        <v>7851</v>
      </c>
      <c r="F268" t="s">
        <v>8369</v>
      </c>
      <c r="G268" t="s">
        <v>8370</v>
      </c>
      <c r="H268" t="s">
        <v>7821</v>
      </c>
      <c r="I268"/>
      <c r="J268"/>
    </row>
    <row r="269" spans="1:10" ht="16" x14ac:dyDescent="0.2">
      <c r="A269" t="s">
        <v>8398</v>
      </c>
      <c r="B269" t="s">
        <v>797</v>
      </c>
      <c r="C269" t="s">
        <v>8399</v>
      </c>
      <c r="D269" t="s">
        <v>8400</v>
      </c>
      <c r="E269" t="s">
        <v>7851</v>
      </c>
      <c r="F269" t="s">
        <v>8369</v>
      </c>
      <c r="G269" t="s">
        <v>8370</v>
      </c>
      <c r="H269" t="s">
        <v>7821</v>
      </c>
      <c r="I269"/>
      <c r="J269"/>
    </row>
    <row r="270" spans="1:10" ht="16" x14ac:dyDescent="0.2">
      <c r="A270" t="s">
        <v>8401</v>
      </c>
      <c r="B270" t="s">
        <v>797</v>
      </c>
      <c r="C270" t="s">
        <v>8402</v>
      </c>
      <c r="D270" t="s">
        <v>8403</v>
      </c>
      <c r="E270" t="s">
        <v>7851</v>
      </c>
      <c r="F270" t="s">
        <v>8369</v>
      </c>
      <c r="G270" t="s">
        <v>8370</v>
      </c>
      <c r="H270" t="s">
        <v>7821</v>
      </c>
      <c r="I270"/>
      <c r="J270"/>
    </row>
    <row r="271" spans="1:10" ht="16" x14ac:dyDescent="0.2">
      <c r="A271" t="s">
        <v>8404</v>
      </c>
      <c r="B271" t="s">
        <v>797</v>
      </c>
      <c r="C271" t="s">
        <v>8405</v>
      </c>
      <c r="D271" t="s">
        <v>8406</v>
      </c>
      <c r="E271" t="s">
        <v>7851</v>
      </c>
      <c r="F271" t="s">
        <v>8369</v>
      </c>
      <c r="G271" t="s">
        <v>8370</v>
      </c>
      <c r="H271" t="s">
        <v>7821</v>
      </c>
      <c r="I271"/>
      <c r="J271"/>
    </row>
    <row r="272" spans="1:10" ht="16" x14ac:dyDescent="0.2">
      <c r="A272" t="s">
        <v>8407</v>
      </c>
      <c r="B272" t="s">
        <v>797</v>
      </c>
      <c r="C272" t="s">
        <v>8408</v>
      </c>
      <c r="D272" t="s">
        <v>8409</v>
      </c>
      <c r="E272" t="s">
        <v>7851</v>
      </c>
      <c r="F272" t="s">
        <v>8369</v>
      </c>
      <c r="G272" t="s">
        <v>8370</v>
      </c>
      <c r="H272" t="s">
        <v>7821</v>
      </c>
      <c r="I272"/>
      <c r="J272"/>
    </row>
    <row r="273" spans="1:10" ht="16" x14ac:dyDescent="0.2">
      <c r="A273" t="s">
        <v>8410</v>
      </c>
      <c r="B273" t="s">
        <v>797</v>
      </c>
      <c r="C273" t="s">
        <v>8411</v>
      </c>
      <c r="D273" t="s">
        <v>8412</v>
      </c>
      <c r="E273" t="s">
        <v>7851</v>
      </c>
      <c r="F273" t="s">
        <v>8369</v>
      </c>
      <c r="G273" t="s">
        <v>8370</v>
      </c>
      <c r="H273" t="s">
        <v>7821</v>
      </c>
      <c r="I273"/>
      <c r="J273"/>
    </row>
    <row r="274" spans="1:10" ht="16" x14ac:dyDescent="0.2">
      <c r="A274" t="s">
        <v>8413</v>
      </c>
      <c r="B274" t="s">
        <v>797</v>
      </c>
      <c r="C274" t="s">
        <v>8414</v>
      </c>
      <c r="D274" t="s">
        <v>8415</v>
      </c>
      <c r="E274" t="s">
        <v>7851</v>
      </c>
      <c r="F274" t="s">
        <v>8369</v>
      </c>
      <c r="G274" t="s">
        <v>8370</v>
      </c>
      <c r="H274" t="s">
        <v>7821</v>
      </c>
      <c r="I274"/>
      <c r="J274"/>
    </row>
    <row r="275" spans="1:10" ht="16" x14ac:dyDescent="0.2">
      <c r="A275" t="s">
        <v>8416</v>
      </c>
      <c r="B275" t="s">
        <v>797</v>
      </c>
      <c r="C275" t="s">
        <v>8417</v>
      </c>
      <c r="D275" t="s">
        <v>8418</v>
      </c>
      <c r="E275" t="s">
        <v>7851</v>
      </c>
      <c r="F275" t="s">
        <v>8369</v>
      </c>
      <c r="G275" t="s">
        <v>8370</v>
      </c>
      <c r="H275" t="s">
        <v>7821</v>
      </c>
      <c r="I275"/>
      <c r="J275"/>
    </row>
    <row r="276" spans="1:10" ht="16" x14ac:dyDescent="0.2">
      <c r="A276" t="s">
        <v>8419</v>
      </c>
      <c r="B276" t="s">
        <v>797</v>
      </c>
      <c r="C276" t="s">
        <v>8420</v>
      </c>
      <c r="D276" t="s">
        <v>8421</v>
      </c>
      <c r="E276" t="s">
        <v>7851</v>
      </c>
      <c r="F276" t="s">
        <v>8369</v>
      </c>
      <c r="G276" t="s">
        <v>8370</v>
      </c>
      <c r="H276" t="s">
        <v>7821</v>
      </c>
      <c r="I276"/>
      <c r="J276"/>
    </row>
    <row r="277" spans="1:10" ht="16" x14ac:dyDescent="0.2">
      <c r="A277" t="s">
        <v>8422</v>
      </c>
      <c r="B277" t="s">
        <v>797</v>
      </c>
      <c r="C277" t="s">
        <v>8423</v>
      </c>
      <c r="D277" t="s">
        <v>8424</v>
      </c>
      <c r="E277" t="s">
        <v>7851</v>
      </c>
      <c r="F277" t="s">
        <v>8369</v>
      </c>
      <c r="G277" t="s">
        <v>8370</v>
      </c>
      <c r="H277" t="s">
        <v>7821</v>
      </c>
      <c r="I277"/>
      <c r="J277"/>
    </row>
    <row r="278" spans="1:10" ht="16" x14ac:dyDescent="0.2">
      <c r="A278" t="s">
        <v>8425</v>
      </c>
      <c r="B278" t="s">
        <v>797</v>
      </c>
      <c r="C278" t="s">
        <v>8426</v>
      </c>
      <c r="D278" t="s">
        <v>8427</v>
      </c>
      <c r="E278" t="s">
        <v>7851</v>
      </c>
      <c r="F278" t="s">
        <v>8369</v>
      </c>
      <c r="G278" t="s">
        <v>8370</v>
      </c>
      <c r="H278" t="s">
        <v>7821</v>
      </c>
      <c r="I278"/>
      <c r="J278"/>
    </row>
    <row r="279" spans="1:10" ht="16" x14ac:dyDescent="0.2">
      <c r="A279" t="s">
        <v>8428</v>
      </c>
      <c r="B279" t="s">
        <v>797</v>
      </c>
      <c r="C279" t="s">
        <v>8429</v>
      </c>
      <c r="D279" t="s">
        <v>8430</v>
      </c>
      <c r="E279" t="s">
        <v>7851</v>
      </c>
      <c r="F279" t="s">
        <v>8369</v>
      </c>
      <c r="G279" t="s">
        <v>8370</v>
      </c>
      <c r="H279" t="s">
        <v>7821</v>
      </c>
      <c r="I279"/>
      <c r="J279"/>
    </row>
    <row r="280" spans="1:10" ht="16" x14ac:dyDescent="0.2">
      <c r="A280" t="s">
        <v>8431</v>
      </c>
      <c r="B280" t="s">
        <v>797</v>
      </c>
      <c r="C280" t="s">
        <v>8432</v>
      </c>
      <c r="D280" t="s">
        <v>8433</v>
      </c>
      <c r="E280" t="s">
        <v>7851</v>
      </c>
      <c r="F280" t="s">
        <v>8369</v>
      </c>
      <c r="G280" t="s">
        <v>8370</v>
      </c>
      <c r="H280" t="s">
        <v>7821</v>
      </c>
      <c r="I280"/>
      <c r="J280"/>
    </row>
    <row r="281" spans="1:10" ht="16" x14ac:dyDescent="0.2">
      <c r="A281" t="s">
        <v>8434</v>
      </c>
      <c r="B281" t="s">
        <v>797</v>
      </c>
      <c r="C281" t="s">
        <v>8435</v>
      </c>
      <c r="D281" t="s">
        <v>8436</v>
      </c>
      <c r="E281" t="s">
        <v>7851</v>
      </c>
      <c r="F281" t="s">
        <v>8369</v>
      </c>
      <c r="G281" t="s">
        <v>8370</v>
      </c>
      <c r="H281" t="s">
        <v>7821</v>
      </c>
      <c r="I281"/>
      <c r="J281"/>
    </row>
    <row r="282" spans="1:10" ht="16" x14ac:dyDescent="0.2">
      <c r="A282" t="s">
        <v>8437</v>
      </c>
      <c r="B282" t="s">
        <v>797</v>
      </c>
      <c r="C282" t="s">
        <v>8438</v>
      </c>
      <c r="D282" t="s">
        <v>8439</v>
      </c>
      <c r="E282" t="s">
        <v>7851</v>
      </c>
      <c r="F282" t="s">
        <v>8369</v>
      </c>
      <c r="G282" t="s">
        <v>8370</v>
      </c>
      <c r="H282" t="s">
        <v>7821</v>
      </c>
      <c r="I282"/>
      <c r="J282"/>
    </row>
    <row r="283" spans="1:10" ht="16" x14ac:dyDescent="0.2">
      <c r="A283" t="s">
        <v>8440</v>
      </c>
      <c r="B283" t="s">
        <v>797</v>
      </c>
      <c r="C283" t="s">
        <v>8441</v>
      </c>
      <c r="D283" t="s">
        <v>8442</v>
      </c>
      <c r="E283" t="s">
        <v>7851</v>
      </c>
      <c r="F283" t="s">
        <v>8369</v>
      </c>
      <c r="G283" t="s">
        <v>8370</v>
      </c>
      <c r="H283" t="s">
        <v>7821</v>
      </c>
      <c r="I283"/>
      <c r="J283"/>
    </row>
    <row r="284" spans="1:10" ht="16" x14ac:dyDescent="0.2">
      <c r="A284" t="s">
        <v>8443</v>
      </c>
      <c r="B284" t="s">
        <v>797</v>
      </c>
      <c r="C284" t="s">
        <v>8444</v>
      </c>
      <c r="D284" t="s">
        <v>8445</v>
      </c>
      <c r="E284" t="s">
        <v>7851</v>
      </c>
      <c r="F284" t="s">
        <v>8369</v>
      </c>
      <c r="G284" t="s">
        <v>8370</v>
      </c>
      <c r="H284" t="s">
        <v>7821</v>
      </c>
      <c r="I284"/>
      <c r="J284"/>
    </row>
    <row r="285" spans="1:10" ht="16" x14ac:dyDescent="0.2">
      <c r="A285" t="s">
        <v>8446</v>
      </c>
      <c r="B285" t="s">
        <v>797</v>
      </c>
      <c r="C285" t="s">
        <v>8447</v>
      </c>
      <c r="D285" t="s">
        <v>8448</v>
      </c>
      <c r="E285" t="s">
        <v>7851</v>
      </c>
      <c r="F285" t="s">
        <v>8369</v>
      </c>
      <c r="G285" t="s">
        <v>8370</v>
      </c>
      <c r="H285" t="s">
        <v>7821</v>
      </c>
      <c r="I285"/>
      <c r="J285"/>
    </row>
    <row r="286" spans="1:10" ht="16" x14ac:dyDescent="0.2">
      <c r="A286" t="s">
        <v>8449</v>
      </c>
      <c r="B286" t="s">
        <v>797</v>
      </c>
      <c r="C286" t="s">
        <v>8450</v>
      </c>
      <c r="D286" t="s">
        <v>8451</v>
      </c>
      <c r="E286" t="s">
        <v>7851</v>
      </c>
      <c r="F286" t="s">
        <v>8369</v>
      </c>
      <c r="G286" t="s">
        <v>8370</v>
      </c>
      <c r="H286" t="s">
        <v>7821</v>
      </c>
      <c r="I286"/>
      <c r="J286"/>
    </row>
    <row r="287" spans="1:10" ht="16" x14ac:dyDescent="0.2">
      <c r="A287" t="s">
        <v>8452</v>
      </c>
      <c r="B287" t="s">
        <v>797</v>
      </c>
      <c r="C287" t="s">
        <v>37</v>
      </c>
      <c r="D287" t="s">
        <v>37</v>
      </c>
      <c r="E287" t="s">
        <v>7851</v>
      </c>
      <c r="F287" t="s">
        <v>8453</v>
      </c>
      <c r="G287" t="s">
        <v>8454</v>
      </c>
      <c r="H287" t="s">
        <v>7821</v>
      </c>
      <c r="I287"/>
      <c r="J287"/>
    </row>
    <row r="288" spans="1:10" ht="16" x14ac:dyDescent="0.2">
      <c r="A288" t="s">
        <v>8455</v>
      </c>
      <c r="B288" t="s">
        <v>797</v>
      </c>
      <c r="C288" t="s">
        <v>37</v>
      </c>
      <c r="D288" t="s">
        <v>37</v>
      </c>
      <c r="E288" t="s">
        <v>7818</v>
      </c>
      <c r="F288" t="s">
        <v>7819</v>
      </c>
      <c r="G288" t="s">
        <v>8456</v>
      </c>
      <c r="H288" t="s">
        <v>7821</v>
      </c>
      <c r="I288"/>
      <c r="J288"/>
    </row>
    <row r="289" spans="1:10" ht="16" x14ac:dyDescent="0.2">
      <c r="A289" t="s">
        <v>8457</v>
      </c>
      <c r="B289" t="s">
        <v>797</v>
      </c>
      <c r="C289" t="s">
        <v>8458</v>
      </c>
      <c r="D289" t="s">
        <v>8459</v>
      </c>
      <c r="E289" t="s">
        <v>7818</v>
      </c>
      <c r="F289" t="s">
        <v>7819</v>
      </c>
      <c r="G289" t="s">
        <v>8456</v>
      </c>
      <c r="H289" t="s">
        <v>7821</v>
      </c>
      <c r="I289"/>
      <c r="J289"/>
    </row>
    <row r="290" spans="1:10" ht="16" x14ac:dyDescent="0.2">
      <c r="A290" t="s">
        <v>8460</v>
      </c>
      <c r="B290" t="s">
        <v>797</v>
      </c>
      <c r="C290" t="s">
        <v>37</v>
      </c>
      <c r="D290" t="s">
        <v>37</v>
      </c>
      <c r="E290" t="s">
        <v>7851</v>
      </c>
      <c r="F290" t="s">
        <v>8461</v>
      </c>
      <c r="G290" t="s">
        <v>8462</v>
      </c>
      <c r="H290" t="s">
        <v>7821</v>
      </c>
      <c r="I290"/>
      <c r="J290"/>
    </row>
    <row r="291" spans="1:10" ht="16" x14ac:dyDescent="0.2">
      <c r="A291" t="s">
        <v>8463</v>
      </c>
      <c r="B291" t="s">
        <v>797</v>
      </c>
      <c r="C291" t="s">
        <v>5274</v>
      </c>
      <c r="D291" t="s">
        <v>5275</v>
      </c>
      <c r="E291" t="s">
        <v>7851</v>
      </c>
      <c r="F291" t="s">
        <v>8461</v>
      </c>
      <c r="G291" t="s">
        <v>8462</v>
      </c>
      <c r="H291" t="s">
        <v>7821</v>
      </c>
      <c r="I291"/>
      <c r="J291"/>
    </row>
    <row r="292" spans="1:10" ht="16" x14ac:dyDescent="0.2">
      <c r="A292" t="s">
        <v>4935</v>
      </c>
      <c r="B292" t="s">
        <v>797</v>
      </c>
      <c r="C292" t="s">
        <v>4936</v>
      </c>
      <c r="D292" t="s">
        <v>4937</v>
      </c>
      <c r="E292" t="s">
        <v>7851</v>
      </c>
      <c r="F292" t="s">
        <v>8461</v>
      </c>
      <c r="G292" t="s">
        <v>8462</v>
      </c>
      <c r="H292" t="s">
        <v>7821</v>
      </c>
      <c r="I292"/>
      <c r="J292"/>
    </row>
    <row r="293" spans="1:10" ht="16" x14ac:dyDescent="0.2">
      <c r="A293" t="s">
        <v>8464</v>
      </c>
      <c r="B293" t="s">
        <v>797</v>
      </c>
      <c r="C293" t="s">
        <v>8465</v>
      </c>
      <c r="D293" t="s">
        <v>8466</v>
      </c>
      <c r="E293" t="s">
        <v>7851</v>
      </c>
      <c r="F293" t="s">
        <v>8461</v>
      </c>
      <c r="G293" t="s">
        <v>8462</v>
      </c>
      <c r="H293" t="s">
        <v>7821</v>
      </c>
      <c r="I293"/>
      <c r="J293"/>
    </row>
    <row r="294" spans="1:10" ht="16" x14ac:dyDescent="0.2">
      <c r="A294" t="s">
        <v>8467</v>
      </c>
      <c r="B294" t="s">
        <v>797</v>
      </c>
      <c r="C294" t="s">
        <v>8468</v>
      </c>
      <c r="D294" t="s">
        <v>8469</v>
      </c>
      <c r="E294" t="s">
        <v>7851</v>
      </c>
      <c r="F294" t="s">
        <v>8461</v>
      </c>
      <c r="G294" t="s">
        <v>8462</v>
      </c>
      <c r="H294" t="s">
        <v>7821</v>
      </c>
      <c r="I294"/>
      <c r="J294"/>
    </row>
    <row r="295" spans="1:10" ht="16" x14ac:dyDescent="0.2">
      <c r="A295" t="s">
        <v>8470</v>
      </c>
      <c r="B295" t="s">
        <v>797</v>
      </c>
      <c r="C295" t="s">
        <v>37</v>
      </c>
      <c r="D295" t="s">
        <v>37</v>
      </c>
      <c r="E295" t="s">
        <v>7832</v>
      </c>
      <c r="F295" t="s">
        <v>7833</v>
      </c>
      <c r="G295" t="s">
        <v>7820</v>
      </c>
      <c r="H295" t="s">
        <v>7821</v>
      </c>
      <c r="I295"/>
      <c r="J295"/>
    </row>
    <row r="296" spans="1:10" ht="16" x14ac:dyDescent="0.2">
      <c r="A296" t="s">
        <v>8471</v>
      </c>
      <c r="B296" t="s">
        <v>797</v>
      </c>
      <c r="C296" t="s">
        <v>8472</v>
      </c>
      <c r="D296" t="s">
        <v>8473</v>
      </c>
      <c r="E296" t="s">
        <v>7832</v>
      </c>
      <c r="F296" t="s">
        <v>7833</v>
      </c>
      <c r="G296" t="s">
        <v>7820</v>
      </c>
      <c r="H296" t="s">
        <v>7821</v>
      </c>
      <c r="I296"/>
      <c r="J296"/>
    </row>
    <row r="297" spans="1:10" ht="16" x14ac:dyDescent="0.2">
      <c r="A297" t="s">
        <v>8474</v>
      </c>
      <c r="B297" t="s">
        <v>797</v>
      </c>
      <c r="C297" t="s">
        <v>8475</v>
      </c>
      <c r="D297" t="s">
        <v>8476</v>
      </c>
      <c r="E297" t="s">
        <v>7832</v>
      </c>
      <c r="F297" t="s">
        <v>7833</v>
      </c>
      <c r="G297" t="s">
        <v>7820</v>
      </c>
      <c r="H297" t="s">
        <v>7821</v>
      </c>
      <c r="I297"/>
      <c r="J297"/>
    </row>
    <row r="298" spans="1:10" ht="16" x14ac:dyDescent="0.2">
      <c r="A298" t="s">
        <v>8477</v>
      </c>
      <c r="B298" t="s">
        <v>797</v>
      </c>
      <c r="C298" t="s">
        <v>8478</v>
      </c>
      <c r="D298" t="s">
        <v>8479</v>
      </c>
      <c r="E298" t="s">
        <v>7832</v>
      </c>
      <c r="F298" t="s">
        <v>7833</v>
      </c>
      <c r="G298" t="s">
        <v>7820</v>
      </c>
      <c r="H298" t="s">
        <v>7821</v>
      </c>
      <c r="I298"/>
      <c r="J298"/>
    </row>
    <row r="299" spans="1:10" ht="16" x14ac:dyDescent="0.2">
      <c r="A299" t="s">
        <v>8480</v>
      </c>
      <c r="B299" t="s">
        <v>797</v>
      </c>
      <c r="C299" t="s">
        <v>8481</v>
      </c>
      <c r="D299" t="s">
        <v>8482</v>
      </c>
      <c r="E299" t="s">
        <v>7832</v>
      </c>
      <c r="F299" t="s">
        <v>7833</v>
      </c>
      <c r="G299" t="s">
        <v>7820</v>
      </c>
      <c r="H299" t="s">
        <v>7821</v>
      </c>
      <c r="I299"/>
      <c r="J299"/>
    </row>
    <row r="300" spans="1:10" ht="16" x14ac:dyDescent="0.2">
      <c r="A300" t="s">
        <v>8483</v>
      </c>
      <c r="B300" t="s">
        <v>797</v>
      </c>
      <c r="C300" t="s">
        <v>8484</v>
      </c>
      <c r="D300" t="s">
        <v>8485</v>
      </c>
      <c r="E300" t="s">
        <v>7832</v>
      </c>
      <c r="F300" t="s">
        <v>7833</v>
      </c>
      <c r="G300" t="s">
        <v>7820</v>
      </c>
      <c r="H300" t="s">
        <v>7821</v>
      </c>
      <c r="I300"/>
      <c r="J300"/>
    </row>
    <row r="301" spans="1:10" ht="16" x14ac:dyDescent="0.2">
      <c r="A301" t="s">
        <v>8486</v>
      </c>
      <c r="B301" t="s">
        <v>797</v>
      </c>
      <c r="C301" t="s">
        <v>8487</v>
      </c>
      <c r="D301" t="s">
        <v>8488</v>
      </c>
      <c r="E301" t="s">
        <v>8489</v>
      </c>
      <c r="F301" t="s">
        <v>8490</v>
      </c>
      <c r="G301" t="s">
        <v>7820</v>
      </c>
      <c r="H301" t="s">
        <v>7821</v>
      </c>
      <c r="I301"/>
      <c r="J301"/>
    </row>
    <row r="302" spans="1:10" ht="16" x14ac:dyDescent="0.2">
      <c r="A302" t="s">
        <v>8491</v>
      </c>
      <c r="B302" t="s">
        <v>797</v>
      </c>
      <c r="C302" t="s">
        <v>5941</v>
      </c>
      <c r="D302" t="s">
        <v>5942</v>
      </c>
      <c r="E302" t="s">
        <v>7876</v>
      </c>
      <c r="F302" t="s">
        <v>8492</v>
      </c>
      <c r="G302" t="s">
        <v>7820</v>
      </c>
      <c r="H302" t="s">
        <v>7821</v>
      </c>
      <c r="I302"/>
      <c r="J302"/>
    </row>
    <row r="303" spans="1:10" ht="16" x14ac:dyDescent="0.2">
      <c r="A303" t="s">
        <v>8493</v>
      </c>
      <c r="B303" t="s">
        <v>797</v>
      </c>
      <c r="C303" t="s">
        <v>8494</v>
      </c>
      <c r="D303" t="s">
        <v>8495</v>
      </c>
      <c r="E303" t="s">
        <v>7851</v>
      </c>
      <c r="F303" t="s">
        <v>8496</v>
      </c>
      <c r="G303" t="s">
        <v>8456</v>
      </c>
      <c r="H303" t="s">
        <v>7821</v>
      </c>
      <c r="I303"/>
      <c r="J303"/>
    </row>
    <row r="304" spans="1:10" ht="16" x14ac:dyDescent="0.2">
      <c r="A304" t="s">
        <v>8497</v>
      </c>
      <c r="B304" t="s">
        <v>797</v>
      </c>
      <c r="C304" t="s">
        <v>8498</v>
      </c>
      <c r="D304" t="s">
        <v>8499</v>
      </c>
      <c r="E304" t="s">
        <v>7851</v>
      </c>
      <c r="F304" t="s">
        <v>8500</v>
      </c>
      <c r="G304" t="s">
        <v>7820</v>
      </c>
      <c r="H304" t="s">
        <v>7821</v>
      </c>
      <c r="I304"/>
      <c r="J304"/>
    </row>
    <row r="305" spans="1:10" ht="16" x14ac:dyDescent="0.2">
      <c r="A305" t="s">
        <v>8501</v>
      </c>
      <c r="B305" t="s">
        <v>797</v>
      </c>
      <c r="C305" t="s">
        <v>8502</v>
      </c>
      <c r="D305" t="s">
        <v>8503</v>
      </c>
      <c r="E305" t="s">
        <v>7851</v>
      </c>
      <c r="F305" t="s">
        <v>8500</v>
      </c>
      <c r="G305" t="s">
        <v>7820</v>
      </c>
      <c r="H305" t="s">
        <v>7821</v>
      </c>
      <c r="I305"/>
      <c r="J305"/>
    </row>
    <row r="306" spans="1:10" ht="16" x14ac:dyDescent="0.2">
      <c r="A306" t="s">
        <v>8504</v>
      </c>
      <c r="B306" t="s">
        <v>797</v>
      </c>
      <c r="C306" t="s">
        <v>8505</v>
      </c>
      <c r="D306" t="s">
        <v>8506</v>
      </c>
      <c r="E306" t="s">
        <v>7851</v>
      </c>
      <c r="F306" t="s">
        <v>8500</v>
      </c>
      <c r="G306" t="s">
        <v>7820</v>
      </c>
      <c r="H306" t="s">
        <v>8507</v>
      </c>
      <c r="I306"/>
      <c r="J306"/>
    </row>
    <row r="307" spans="1:10" ht="16" x14ac:dyDescent="0.2">
      <c r="A307" t="s">
        <v>8508</v>
      </c>
      <c r="B307" t="s">
        <v>797</v>
      </c>
      <c r="C307" t="s">
        <v>8509</v>
      </c>
      <c r="D307" t="s">
        <v>8510</v>
      </c>
      <c r="E307" t="s">
        <v>7851</v>
      </c>
      <c r="F307" t="s">
        <v>8500</v>
      </c>
      <c r="G307" t="s">
        <v>7820</v>
      </c>
      <c r="H307" t="s">
        <v>7821</v>
      </c>
      <c r="I307"/>
      <c r="J307"/>
    </row>
    <row r="308" spans="1:10" ht="16" x14ac:dyDescent="0.2">
      <c r="A308" t="s">
        <v>8511</v>
      </c>
      <c r="B308" t="s">
        <v>797</v>
      </c>
      <c r="C308" t="s">
        <v>8512</v>
      </c>
      <c r="D308" t="s">
        <v>8513</v>
      </c>
      <c r="E308" t="s">
        <v>7851</v>
      </c>
      <c r="F308" t="s">
        <v>7852</v>
      </c>
      <c r="G308" t="s">
        <v>7820</v>
      </c>
      <c r="H308" t="s">
        <v>7821</v>
      </c>
      <c r="I308"/>
      <c r="J308"/>
    </row>
    <row r="309" spans="1:10" ht="16" x14ac:dyDescent="0.2">
      <c r="A309" t="s">
        <v>8514</v>
      </c>
      <c r="B309" t="s">
        <v>797</v>
      </c>
      <c r="C309" t="s">
        <v>8515</v>
      </c>
      <c r="D309" t="s">
        <v>8516</v>
      </c>
      <c r="E309" t="s">
        <v>7851</v>
      </c>
      <c r="F309" t="s">
        <v>8517</v>
      </c>
      <c r="G309" t="s">
        <v>7820</v>
      </c>
      <c r="H309" t="s">
        <v>7821</v>
      </c>
      <c r="I309"/>
      <c r="J309"/>
    </row>
    <row r="310" spans="1:10" ht="16" x14ac:dyDescent="0.2">
      <c r="A310" t="s">
        <v>8518</v>
      </c>
      <c r="B310" t="s">
        <v>797</v>
      </c>
      <c r="C310" t="s">
        <v>8519</v>
      </c>
      <c r="D310" t="s">
        <v>8520</v>
      </c>
      <c r="E310" t="s">
        <v>7851</v>
      </c>
      <c r="F310" t="s">
        <v>8500</v>
      </c>
      <c r="G310" t="s">
        <v>7820</v>
      </c>
      <c r="H310" t="s">
        <v>7821</v>
      </c>
      <c r="I310"/>
      <c r="J310"/>
    </row>
    <row r="311" spans="1:10" ht="16" x14ac:dyDescent="0.2">
      <c r="A311" t="s">
        <v>8521</v>
      </c>
      <c r="B311" t="s">
        <v>797</v>
      </c>
      <c r="C311" t="s">
        <v>8522</v>
      </c>
      <c r="D311" t="s">
        <v>8523</v>
      </c>
      <c r="E311" t="s">
        <v>7832</v>
      </c>
      <c r="F311" t="s">
        <v>8524</v>
      </c>
      <c r="G311" t="s">
        <v>8456</v>
      </c>
      <c r="H311" t="s">
        <v>7821</v>
      </c>
      <c r="I311"/>
      <c r="J311"/>
    </row>
    <row r="312" spans="1:10" ht="16" x14ac:dyDescent="0.2">
      <c r="A312" t="s">
        <v>8525</v>
      </c>
      <c r="B312" t="s">
        <v>797</v>
      </c>
      <c r="C312" t="s">
        <v>8526</v>
      </c>
      <c r="D312" t="s">
        <v>8527</v>
      </c>
      <c r="E312" t="s">
        <v>7851</v>
      </c>
      <c r="F312" t="s">
        <v>8500</v>
      </c>
      <c r="G312" t="s">
        <v>7820</v>
      </c>
      <c r="H312" t="s">
        <v>7821</v>
      </c>
      <c r="I312"/>
      <c r="J312"/>
    </row>
    <row r="313" spans="1:10" ht="16" x14ac:dyDescent="0.2">
      <c r="A313" t="s">
        <v>8528</v>
      </c>
      <c r="B313" t="s">
        <v>797</v>
      </c>
      <c r="C313" t="s">
        <v>8529</v>
      </c>
      <c r="D313" t="s">
        <v>8530</v>
      </c>
      <c r="E313" t="s">
        <v>7851</v>
      </c>
      <c r="F313" t="s">
        <v>8500</v>
      </c>
      <c r="G313" t="s">
        <v>7820</v>
      </c>
      <c r="H313" t="s">
        <v>7821</v>
      </c>
      <c r="I313"/>
      <c r="J313"/>
    </row>
    <row r="314" spans="1:10" ht="16" x14ac:dyDescent="0.2">
      <c r="A314" t="s">
        <v>8531</v>
      </c>
      <c r="B314" t="s">
        <v>797</v>
      </c>
      <c r="C314" t="s">
        <v>8532</v>
      </c>
      <c r="D314" t="s">
        <v>8533</v>
      </c>
      <c r="E314" t="s">
        <v>7851</v>
      </c>
      <c r="F314" t="s">
        <v>8534</v>
      </c>
      <c r="G314" t="s">
        <v>7820</v>
      </c>
      <c r="H314" t="s">
        <v>7821</v>
      </c>
      <c r="I314"/>
      <c r="J314"/>
    </row>
    <row r="315" spans="1:10" ht="16" x14ac:dyDescent="0.2">
      <c r="A315" t="s">
        <v>8535</v>
      </c>
      <c r="B315" t="s">
        <v>797</v>
      </c>
      <c r="C315" t="s">
        <v>6685</v>
      </c>
      <c r="D315" t="s">
        <v>6686</v>
      </c>
      <c r="E315" t="s">
        <v>7818</v>
      </c>
      <c r="F315" t="s">
        <v>8536</v>
      </c>
      <c r="G315" t="s">
        <v>7820</v>
      </c>
      <c r="H315" t="s">
        <v>7821</v>
      </c>
      <c r="I315"/>
      <c r="J315"/>
    </row>
    <row r="316" spans="1:10" ht="16" x14ac:dyDescent="0.2">
      <c r="A316" t="s">
        <v>8537</v>
      </c>
      <c r="B316" t="s">
        <v>797</v>
      </c>
      <c r="C316" t="s">
        <v>8538</v>
      </c>
      <c r="D316" t="s">
        <v>8539</v>
      </c>
      <c r="E316" t="s">
        <v>7818</v>
      </c>
      <c r="F316" t="s">
        <v>7819</v>
      </c>
      <c r="G316" t="s">
        <v>8456</v>
      </c>
      <c r="H316" t="s">
        <v>7821</v>
      </c>
      <c r="I316"/>
      <c r="J316"/>
    </row>
    <row r="317" spans="1:10" ht="16" x14ac:dyDescent="0.2">
      <c r="A317"/>
      <c r="B317"/>
      <c r="C317"/>
      <c r="D317"/>
      <c r="E317"/>
      <c r="F317"/>
      <c r="G317"/>
      <c r="H317"/>
      <c r="I317"/>
      <c r="J317"/>
    </row>
  </sheetData>
  <autoFilter ref="A5:H317" xr:uid="{525F75A7-FF9A-804E-AEBE-6046A3E491A4}"/>
  <hyperlinks>
    <hyperlink ref="B1" r:id="rId1" xr:uid="{E67020E3-8025-C449-B64C-15298DE9CC2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707A-6F0B-E44A-A8A4-EE696CC47239}">
  <dimension ref="A1:AC118"/>
  <sheetViews>
    <sheetView topLeftCell="C24" workbookViewId="0">
      <selection activeCell="A6" sqref="A6:AA6"/>
    </sheetView>
  </sheetViews>
  <sheetFormatPr baseColWidth="10" defaultColWidth="7.5" defaultRowHeight="13" x14ac:dyDescent="0.2"/>
  <cols>
    <col min="1" max="1" width="9.6640625" style="25" customWidth="1"/>
    <col min="2" max="2" width="59.6640625" style="25" customWidth="1"/>
    <col min="3" max="3" width="22" style="25" customWidth="1"/>
    <col min="4" max="5" width="10.1640625" style="25" customWidth="1"/>
    <col min="6" max="6" width="38.33203125" style="25" customWidth="1"/>
    <col min="7" max="7" width="6.1640625" style="25" customWidth="1"/>
    <col min="8" max="8" width="1" style="25" customWidth="1"/>
    <col min="9" max="9" width="3.83203125" style="25" customWidth="1"/>
    <col min="10" max="10" width="1" style="25" customWidth="1"/>
    <col min="11" max="11" width="5.6640625" style="25" customWidth="1"/>
    <col min="12" max="12" width="16" style="25" customWidth="1"/>
    <col min="13" max="13" width="8.83203125" style="25" customWidth="1"/>
    <col min="14" max="14" width="12" style="25" customWidth="1"/>
    <col min="15" max="15" width="6.1640625" style="25" customWidth="1"/>
    <col min="16" max="16" width="1.83203125" style="25" customWidth="1"/>
    <col min="17" max="17" width="1" style="25" customWidth="1"/>
    <col min="18" max="18" width="6.6640625" style="25" customWidth="1"/>
    <col min="19" max="19" width="12" style="25" customWidth="1"/>
    <col min="20" max="20" width="5.5" style="25" customWidth="1"/>
    <col min="21" max="21" width="1" style="25" customWidth="1"/>
    <col min="22" max="22" width="8.6640625" style="25" customWidth="1"/>
    <col min="23" max="23" width="13.83203125" style="25" customWidth="1"/>
    <col min="24" max="24" width="12.1640625" style="25" customWidth="1"/>
    <col min="25" max="25" width="12" style="25" customWidth="1"/>
    <col min="26" max="26" width="10.6640625" style="25" customWidth="1"/>
    <col min="27" max="27" width="10.33203125" style="25" customWidth="1"/>
    <col min="28" max="28" width="2.83203125" style="25" customWidth="1"/>
    <col min="29" max="29" width="3.83203125" style="25" customWidth="1"/>
    <col min="30" max="16384" width="7.5" style="25"/>
  </cols>
  <sheetData>
    <row r="1" spans="1:29" ht="89.25" customHeight="1" x14ac:dyDescent="0.2">
      <c r="A1" s="181" t="s">
        <v>8540</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row>
    <row r="2" spans="1:29" ht="41" customHeight="1" x14ac:dyDescent="0.2">
      <c r="A2" s="380" t="s">
        <v>8541</v>
      </c>
      <c r="B2" s="381"/>
      <c r="C2" s="381"/>
      <c r="D2" s="381"/>
      <c r="E2" s="381"/>
      <c r="F2" s="381"/>
      <c r="G2" s="381"/>
      <c r="H2" s="381"/>
      <c r="I2" s="41"/>
      <c r="J2" s="41"/>
      <c r="K2" s="41"/>
      <c r="L2" s="41"/>
      <c r="M2" s="41"/>
      <c r="N2" s="41"/>
      <c r="O2" s="41"/>
      <c r="P2" s="41"/>
      <c r="Q2" s="41"/>
      <c r="R2" s="41"/>
      <c r="S2" s="41"/>
      <c r="T2" s="41"/>
      <c r="U2" s="41"/>
      <c r="V2" s="41"/>
      <c r="W2" s="41"/>
      <c r="X2" s="41"/>
      <c r="Y2" s="41"/>
      <c r="Z2" s="41"/>
      <c r="AA2" s="41"/>
      <c r="AB2" s="41"/>
      <c r="AC2" s="41"/>
    </row>
    <row r="3" spans="1:29" ht="34.5" customHeight="1" x14ac:dyDescent="0.2">
      <c r="A3" s="380" t="s">
        <v>8542</v>
      </c>
      <c r="B3" s="381"/>
      <c r="C3" s="381"/>
      <c r="D3" s="381"/>
      <c r="E3" s="381"/>
      <c r="F3" s="381"/>
      <c r="G3" s="381"/>
      <c r="H3" s="41"/>
      <c r="I3" s="41"/>
      <c r="J3" s="41"/>
      <c r="K3" s="41"/>
      <c r="L3" s="41"/>
      <c r="M3" s="41"/>
      <c r="N3" s="41"/>
      <c r="O3" s="41"/>
      <c r="P3" s="41"/>
      <c r="Q3" s="41"/>
      <c r="R3" s="41"/>
      <c r="S3" s="41"/>
      <c r="T3" s="41"/>
      <c r="U3" s="41"/>
      <c r="V3" s="41"/>
      <c r="W3" s="41"/>
      <c r="X3" s="41"/>
      <c r="Y3" s="41"/>
      <c r="Z3" s="41"/>
      <c r="AA3" s="41"/>
      <c r="AB3" s="41"/>
      <c r="AC3" s="41"/>
    </row>
    <row r="4" spans="1:29" ht="59.5" customHeight="1" x14ac:dyDescent="0.2">
      <c r="A4" s="382" t="s">
        <v>8543</v>
      </c>
      <c r="B4" s="382"/>
      <c r="C4" s="382"/>
      <c r="D4" s="382"/>
      <c r="E4" s="382"/>
      <c r="F4" s="382"/>
      <c r="G4" s="382"/>
      <c r="H4" s="51"/>
      <c r="I4" s="51"/>
      <c r="J4" s="51"/>
      <c r="K4" s="51"/>
      <c r="L4" s="51"/>
      <c r="M4" s="51"/>
      <c r="N4" s="51"/>
      <c r="O4" s="51"/>
      <c r="P4" s="51"/>
      <c r="Q4" s="51"/>
      <c r="R4" s="51"/>
      <c r="S4" s="51"/>
      <c r="T4" s="51"/>
      <c r="U4" s="51"/>
      <c r="V4" s="51"/>
      <c r="W4" s="51"/>
      <c r="X4" s="51"/>
      <c r="Y4" s="51"/>
      <c r="Z4" s="51"/>
      <c r="AA4" s="51"/>
      <c r="AB4" s="51"/>
      <c r="AC4" s="51"/>
    </row>
    <row r="5" spans="1:29" ht="17" customHeight="1" x14ac:dyDescent="0.15">
      <c r="A5" s="42">
        <v>-1</v>
      </c>
      <c r="B5" s="42">
        <v>-2</v>
      </c>
      <c r="C5" s="42">
        <v>-3</v>
      </c>
      <c r="D5" s="42">
        <v>-4</v>
      </c>
      <c r="E5" s="42">
        <v>-5</v>
      </c>
      <c r="F5" s="43"/>
      <c r="G5" s="42">
        <v>-6</v>
      </c>
      <c r="H5" s="48"/>
      <c r="I5" s="48"/>
      <c r="J5" s="48"/>
      <c r="K5" s="43"/>
      <c r="L5" s="42">
        <v>-7</v>
      </c>
      <c r="M5" s="48"/>
      <c r="N5" s="43"/>
      <c r="O5" s="42">
        <v>-8</v>
      </c>
      <c r="P5" s="48"/>
      <c r="Q5" s="48"/>
      <c r="R5" s="48"/>
      <c r="S5" s="43"/>
      <c r="T5" s="42">
        <v>-9</v>
      </c>
      <c r="U5" s="48"/>
      <c r="V5" s="48"/>
      <c r="W5" s="43"/>
      <c r="X5" s="37">
        <v>-10</v>
      </c>
      <c r="Y5" s="37">
        <v>-11</v>
      </c>
      <c r="Z5" s="37">
        <v>-12</v>
      </c>
      <c r="AA5" s="42">
        <v>-13</v>
      </c>
      <c r="AB5" s="43"/>
      <c r="AC5" s="29"/>
    </row>
    <row r="6" spans="1:29" ht="137" customHeight="1" x14ac:dyDescent="0.2">
      <c r="A6" s="44" t="s">
        <v>8544</v>
      </c>
      <c r="B6" s="38" t="s">
        <v>8545</v>
      </c>
      <c r="C6" s="38" t="s">
        <v>8546</v>
      </c>
      <c r="D6" s="44" t="s">
        <v>8547</v>
      </c>
      <c r="E6" s="38" t="s">
        <v>8548</v>
      </c>
      <c r="F6" s="39"/>
      <c r="G6" s="44" t="s">
        <v>8549</v>
      </c>
      <c r="H6" s="45"/>
      <c r="I6" s="45"/>
      <c r="J6" s="45"/>
      <c r="K6" s="46"/>
      <c r="L6" s="44" t="s">
        <v>8550</v>
      </c>
      <c r="M6" s="45"/>
      <c r="N6" s="46"/>
      <c r="O6" s="44" t="s">
        <v>8551</v>
      </c>
      <c r="P6" s="45"/>
      <c r="Q6" s="45"/>
      <c r="R6" s="45"/>
      <c r="S6" s="46"/>
      <c r="T6" s="44" t="s">
        <v>8552</v>
      </c>
      <c r="U6" s="45"/>
      <c r="V6" s="45"/>
      <c r="W6" s="46"/>
      <c r="X6" s="27" t="s">
        <v>8553</v>
      </c>
      <c r="Y6" s="26" t="s">
        <v>8554</v>
      </c>
      <c r="Z6" s="27" t="s">
        <v>8555</v>
      </c>
      <c r="AA6" s="38" t="s">
        <v>8556</v>
      </c>
      <c r="AB6" s="39"/>
      <c r="AC6" s="28"/>
    </row>
    <row r="7" spans="1:29" ht="18" customHeight="1" x14ac:dyDescent="0.15">
      <c r="A7" s="42">
        <v>-1</v>
      </c>
      <c r="B7" s="38" t="s">
        <v>8557</v>
      </c>
      <c r="C7" s="47"/>
      <c r="D7" s="47"/>
      <c r="E7" s="47"/>
      <c r="F7" s="47"/>
      <c r="G7" s="47"/>
      <c r="H7" s="47"/>
      <c r="I7" s="47"/>
      <c r="J7" s="47"/>
      <c r="K7" s="47"/>
      <c r="L7" s="47"/>
      <c r="M7" s="47"/>
      <c r="N7" s="47"/>
      <c r="O7" s="47"/>
      <c r="P7" s="47"/>
      <c r="Q7" s="47"/>
      <c r="R7" s="47"/>
      <c r="S7" s="47"/>
      <c r="T7" s="47"/>
      <c r="U7" s="47"/>
      <c r="V7" s="47"/>
      <c r="W7" s="47"/>
      <c r="X7" s="47"/>
      <c r="Y7" s="47"/>
      <c r="Z7" s="47"/>
      <c r="AA7" s="47"/>
      <c r="AB7" s="39"/>
      <c r="AC7" s="29"/>
    </row>
    <row r="8" spans="1:29" ht="30" customHeight="1" x14ac:dyDescent="0.2">
      <c r="A8" s="42">
        <v>-2</v>
      </c>
      <c r="B8" s="38" t="s">
        <v>8558</v>
      </c>
      <c r="C8" s="38" t="s">
        <v>8559</v>
      </c>
      <c r="D8" s="38" t="s">
        <v>6679</v>
      </c>
      <c r="E8" s="38" t="s">
        <v>8560</v>
      </c>
      <c r="F8" s="38" t="s">
        <v>8561</v>
      </c>
      <c r="G8" s="47"/>
      <c r="H8" s="47"/>
      <c r="I8" s="47"/>
      <c r="J8" s="47"/>
      <c r="K8" s="39"/>
      <c r="L8" s="38" t="s">
        <v>8561</v>
      </c>
      <c r="M8" s="39"/>
      <c r="N8" s="38" t="s">
        <v>8561</v>
      </c>
      <c r="O8" s="47"/>
      <c r="P8" s="47"/>
      <c r="Q8" s="47"/>
      <c r="R8" s="39"/>
      <c r="S8" s="38" t="s">
        <v>8561</v>
      </c>
      <c r="T8" s="47"/>
      <c r="U8" s="47"/>
      <c r="V8" s="39"/>
      <c r="W8" s="52"/>
      <c r="X8" s="53"/>
      <c r="Y8" s="26" t="s">
        <v>8562</v>
      </c>
      <c r="Z8" s="32"/>
      <c r="AA8" s="38" t="s">
        <v>8562</v>
      </c>
      <c r="AB8" s="39"/>
    </row>
    <row r="9" spans="1:29" ht="17" customHeight="1" x14ac:dyDescent="0.15">
      <c r="A9" s="42">
        <v>-3</v>
      </c>
      <c r="B9" s="38" t="s">
        <v>8563</v>
      </c>
      <c r="C9" s="38" t="s">
        <v>8564</v>
      </c>
      <c r="D9" s="38" t="s">
        <v>8565</v>
      </c>
      <c r="E9" s="38" t="s">
        <v>8566</v>
      </c>
      <c r="F9" s="38" t="s">
        <v>8567</v>
      </c>
      <c r="G9" s="47"/>
      <c r="H9" s="47"/>
      <c r="I9" s="47"/>
      <c r="J9" s="47"/>
      <c r="K9" s="39"/>
      <c r="L9" s="38" t="s">
        <v>8567</v>
      </c>
      <c r="M9" s="39"/>
      <c r="N9" s="38" t="s">
        <v>8568</v>
      </c>
      <c r="O9" s="47"/>
      <c r="P9" s="47"/>
      <c r="Q9" s="47"/>
      <c r="R9" s="39"/>
      <c r="S9" s="38" t="s">
        <v>8568</v>
      </c>
      <c r="T9" s="47"/>
      <c r="U9" s="47"/>
      <c r="V9" s="39"/>
      <c r="W9" s="49"/>
      <c r="X9" s="50"/>
      <c r="Y9" s="30"/>
      <c r="Z9" s="30"/>
      <c r="AA9" s="49"/>
      <c r="AB9" s="50"/>
    </row>
    <row r="10" spans="1:29" ht="30" customHeight="1" x14ac:dyDescent="0.2">
      <c r="A10" s="42">
        <v>-4</v>
      </c>
      <c r="B10" s="38" t="s">
        <v>8569</v>
      </c>
      <c r="C10" s="38" t="s">
        <v>8559</v>
      </c>
      <c r="D10" s="38" t="s">
        <v>8570</v>
      </c>
      <c r="E10" s="38" t="s">
        <v>8571</v>
      </c>
      <c r="F10" s="57">
        <v>10</v>
      </c>
      <c r="G10" s="58"/>
      <c r="H10" s="58"/>
      <c r="I10" s="58"/>
      <c r="J10" s="58"/>
      <c r="K10" s="59"/>
      <c r="L10" s="57">
        <v>8</v>
      </c>
      <c r="M10" s="59"/>
      <c r="N10" s="57">
        <v>50</v>
      </c>
      <c r="O10" s="58"/>
      <c r="P10" s="58"/>
      <c r="Q10" s="58"/>
      <c r="R10" s="59"/>
      <c r="S10" s="57">
        <v>50</v>
      </c>
      <c r="T10" s="58"/>
      <c r="U10" s="58"/>
      <c r="V10" s="59"/>
      <c r="W10" s="52"/>
      <c r="X10" s="53"/>
      <c r="Y10" s="32"/>
      <c r="Z10" s="32"/>
      <c r="AA10" s="52"/>
      <c r="AB10" s="53"/>
    </row>
    <row r="11" spans="1:29" ht="31.5" customHeight="1" x14ac:dyDescent="0.2">
      <c r="A11" s="42">
        <v>-5</v>
      </c>
      <c r="B11" s="38" t="s">
        <v>8572</v>
      </c>
      <c r="C11" s="38" t="s">
        <v>8559</v>
      </c>
      <c r="D11" s="38" t="s">
        <v>8573</v>
      </c>
      <c r="E11" s="38" t="s">
        <v>8573</v>
      </c>
      <c r="F11" s="52"/>
      <c r="G11" s="54"/>
      <c r="H11" s="54"/>
      <c r="I11" s="54"/>
      <c r="J11" s="54"/>
      <c r="K11" s="53"/>
      <c r="L11" s="52"/>
      <c r="M11" s="53"/>
      <c r="N11" s="38" t="s">
        <v>8574</v>
      </c>
      <c r="O11" s="47"/>
      <c r="P11" s="47"/>
      <c r="Q11" s="47"/>
      <c r="R11" s="39"/>
      <c r="S11" s="38" t="s">
        <v>8575</v>
      </c>
      <c r="T11" s="47"/>
      <c r="U11" s="47"/>
      <c r="V11" s="39"/>
      <c r="W11" s="44" t="s">
        <v>8576</v>
      </c>
      <c r="X11" s="46"/>
      <c r="Y11" s="26" t="s">
        <v>8577</v>
      </c>
      <c r="Z11" s="26" t="s">
        <v>8562</v>
      </c>
      <c r="AA11" s="38" t="s">
        <v>8562</v>
      </c>
      <c r="AB11" s="39"/>
    </row>
    <row r="12" spans="1:29" ht="16" customHeight="1" x14ac:dyDescent="0.2">
      <c r="A12" s="76">
        <v>-6</v>
      </c>
      <c r="B12" s="64" t="s">
        <v>8578</v>
      </c>
      <c r="C12" s="64" t="s">
        <v>8579</v>
      </c>
      <c r="D12" s="64" t="s">
        <v>8580</v>
      </c>
      <c r="E12" s="64" t="s">
        <v>8581</v>
      </c>
      <c r="F12" s="64" t="s">
        <v>8582</v>
      </c>
      <c r="G12" s="66"/>
      <c r="H12" s="66"/>
      <c r="I12" s="66"/>
      <c r="J12" s="66"/>
      <c r="K12" s="65"/>
      <c r="L12" s="64" t="s">
        <v>8583</v>
      </c>
      <c r="M12" s="65"/>
      <c r="N12" s="64" t="s">
        <v>8584</v>
      </c>
      <c r="O12" s="66"/>
      <c r="P12" s="66"/>
      <c r="Q12" s="66"/>
      <c r="R12" s="65"/>
      <c r="S12" s="64" t="s">
        <v>8584</v>
      </c>
      <c r="T12" s="66"/>
      <c r="U12" s="66"/>
      <c r="V12" s="65"/>
      <c r="W12" s="67"/>
      <c r="X12" s="68"/>
      <c r="Y12" s="35" t="s">
        <v>8562</v>
      </c>
      <c r="Z12" s="73"/>
      <c r="AA12" s="64" t="s">
        <v>8562</v>
      </c>
      <c r="AB12" s="65"/>
    </row>
    <row r="13" spans="1:29" ht="15.75" customHeight="1" x14ac:dyDescent="0.15">
      <c r="A13" s="55"/>
      <c r="B13" s="61" t="s">
        <v>8585</v>
      </c>
      <c r="C13" s="55"/>
      <c r="D13" s="55"/>
      <c r="E13" s="55"/>
      <c r="F13" s="61" t="s">
        <v>8586</v>
      </c>
      <c r="G13" s="62"/>
      <c r="H13" s="62"/>
      <c r="I13" s="62"/>
      <c r="J13" s="62"/>
      <c r="K13" s="63"/>
      <c r="L13" s="55"/>
      <c r="M13" s="56"/>
      <c r="N13" s="61" t="s">
        <v>8586</v>
      </c>
      <c r="O13" s="62"/>
      <c r="P13" s="62"/>
      <c r="Q13" s="62"/>
      <c r="R13" s="63"/>
      <c r="S13" s="61" t="s">
        <v>8586</v>
      </c>
      <c r="T13" s="62"/>
      <c r="U13" s="62"/>
      <c r="V13" s="63"/>
      <c r="W13" s="69"/>
      <c r="X13" s="70"/>
      <c r="Y13" s="34"/>
      <c r="Z13" s="74"/>
      <c r="AA13" s="55"/>
      <c r="AB13" s="56"/>
    </row>
    <row r="14" spans="1:29" ht="15.75" customHeight="1" x14ac:dyDescent="0.15">
      <c r="A14" s="55"/>
      <c r="B14" s="61" t="s">
        <v>8587</v>
      </c>
      <c r="C14" s="55"/>
      <c r="D14" s="55"/>
      <c r="E14" s="55"/>
      <c r="F14" s="61" t="s">
        <v>8588</v>
      </c>
      <c r="G14" s="62"/>
      <c r="H14" s="62"/>
      <c r="I14" s="62"/>
      <c r="J14" s="62"/>
      <c r="K14" s="63"/>
      <c r="L14" s="55"/>
      <c r="M14" s="56"/>
      <c r="N14" s="61" t="s">
        <v>8589</v>
      </c>
      <c r="O14" s="62"/>
      <c r="P14" s="62"/>
      <c r="Q14" s="62"/>
      <c r="R14" s="63"/>
      <c r="S14" s="61" t="s">
        <v>8589</v>
      </c>
      <c r="T14" s="62"/>
      <c r="U14" s="62"/>
      <c r="V14" s="63"/>
      <c r="W14" s="69"/>
      <c r="X14" s="70"/>
      <c r="Y14" s="34"/>
      <c r="Z14" s="74"/>
      <c r="AA14" s="55"/>
      <c r="AB14" s="56"/>
    </row>
    <row r="15" spans="1:29" ht="15.75" customHeight="1" x14ac:dyDescent="0.15">
      <c r="A15" s="55"/>
      <c r="B15" s="61" t="s">
        <v>8590</v>
      </c>
      <c r="C15" s="55"/>
      <c r="D15" s="55"/>
      <c r="E15" s="55"/>
      <c r="F15" s="61" t="s">
        <v>8591</v>
      </c>
      <c r="G15" s="62"/>
      <c r="H15" s="62"/>
      <c r="I15" s="62"/>
      <c r="J15" s="62"/>
      <c r="K15" s="63"/>
      <c r="L15" s="55"/>
      <c r="M15" s="56"/>
      <c r="N15" s="61" t="s">
        <v>8591</v>
      </c>
      <c r="O15" s="62"/>
      <c r="P15" s="62"/>
      <c r="Q15" s="62"/>
      <c r="R15" s="63"/>
      <c r="S15" s="61" t="s">
        <v>8591</v>
      </c>
      <c r="T15" s="62"/>
      <c r="U15" s="62"/>
      <c r="V15" s="63"/>
      <c r="W15" s="69"/>
      <c r="X15" s="70"/>
      <c r="Y15" s="34"/>
      <c r="Z15" s="74"/>
      <c r="AA15" s="55"/>
      <c r="AB15" s="56"/>
    </row>
    <row r="16" spans="1:29" ht="15.75" customHeight="1" x14ac:dyDescent="0.15">
      <c r="A16" s="55"/>
      <c r="B16" s="55"/>
      <c r="C16" s="55"/>
      <c r="D16" s="55"/>
      <c r="E16" s="55"/>
      <c r="F16" s="61" t="s">
        <v>8592</v>
      </c>
      <c r="G16" s="62"/>
      <c r="H16" s="62"/>
      <c r="I16" s="62"/>
      <c r="J16" s="62"/>
      <c r="K16" s="63"/>
      <c r="L16" s="55"/>
      <c r="M16" s="56"/>
      <c r="N16" s="61" t="s">
        <v>8593</v>
      </c>
      <c r="O16" s="62"/>
      <c r="P16" s="62"/>
      <c r="Q16" s="62"/>
      <c r="R16" s="63"/>
      <c r="S16" s="61" t="s">
        <v>8593</v>
      </c>
      <c r="T16" s="62"/>
      <c r="U16" s="62"/>
      <c r="V16" s="63"/>
      <c r="W16" s="69"/>
      <c r="X16" s="70"/>
      <c r="Y16" s="34"/>
      <c r="Z16" s="74"/>
      <c r="AA16" s="55"/>
      <c r="AB16" s="56"/>
    </row>
    <row r="17" spans="1:28" ht="15.75" customHeight="1" x14ac:dyDescent="0.15">
      <c r="A17" s="55"/>
      <c r="B17" s="55"/>
      <c r="C17" s="55"/>
      <c r="D17" s="55"/>
      <c r="E17" s="55"/>
      <c r="F17" s="61" t="s">
        <v>8594</v>
      </c>
      <c r="G17" s="62"/>
      <c r="H17" s="62"/>
      <c r="I17" s="62"/>
      <c r="J17" s="62"/>
      <c r="K17" s="63"/>
      <c r="L17" s="55"/>
      <c r="M17" s="56"/>
      <c r="N17" s="61" t="s">
        <v>8595</v>
      </c>
      <c r="O17" s="62"/>
      <c r="P17" s="62"/>
      <c r="Q17" s="62"/>
      <c r="R17" s="63"/>
      <c r="S17" s="61" t="s">
        <v>8595</v>
      </c>
      <c r="T17" s="62"/>
      <c r="U17" s="62"/>
      <c r="V17" s="63"/>
      <c r="W17" s="69"/>
      <c r="X17" s="70"/>
      <c r="Y17" s="34"/>
      <c r="Z17" s="74"/>
      <c r="AA17" s="55"/>
      <c r="AB17" s="56"/>
    </row>
    <row r="18" spans="1:28" ht="31.5" customHeight="1" x14ac:dyDescent="0.2">
      <c r="A18" s="77"/>
      <c r="B18" s="77"/>
      <c r="C18" s="77"/>
      <c r="D18" s="77"/>
      <c r="E18" s="77"/>
      <c r="F18" s="69" t="s">
        <v>8596</v>
      </c>
      <c r="G18" s="41"/>
      <c r="H18" s="41"/>
      <c r="I18" s="41"/>
      <c r="J18" s="41"/>
      <c r="K18" s="70"/>
      <c r="L18" s="77"/>
      <c r="M18" s="78"/>
      <c r="N18" s="61" t="s">
        <v>8597</v>
      </c>
      <c r="O18" s="62"/>
      <c r="P18" s="62"/>
      <c r="Q18" s="62"/>
      <c r="R18" s="63"/>
      <c r="S18" s="61" t="s">
        <v>8597</v>
      </c>
      <c r="T18" s="62"/>
      <c r="U18" s="62"/>
      <c r="V18" s="63"/>
      <c r="W18" s="69"/>
      <c r="X18" s="70"/>
      <c r="Y18" s="36"/>
      <c r="Z18" s="74"/>
      <c r="AA18" s="77"/>
      <c r="AB18" s="78"/>
    </row>
    <row r="19" spans="1:28" ht="15.75" customHeight="1" x14ac:dyDescent="0.15">
      <c r="A19" s="55"/>
      <c r="B19" s="55"/>
      <c r="C19" s="55"/>
      <c r="D19" s="55"/>
      <c r="E19" s="55"/>
      <c r="F19" s="61" t="s">
        <v>8598</v>
      </c>
      <c r="G19" s="62"/>
      <c r="H19" s="62"/>
      <c r="I19" s="62"/>
      <c r="J19" s="62"/>
      <c r="K19" s="63"/>
      <c r="L19" s="55"/>
      <c r="M19" s="56"/>
      <c r="N19" s="55"/>
      <c r="O19" s="60"/>
      <c r="P19" s="60"/>
      <c r="Q19" s="60"/>
      <c r="R19" s="56"/>
      <c r="S19" s="55"/>
      <c r="T19" s="60"/>
      <c r="U19" s="60"/>
      <c r="V19" s="56"/>
      <c r="W19" s="69"/>
      <c r="X19" s="70"/>
      <c r="Y19" s="34"/>
      <c r="Z19" s="74"/>
      <c r="AA19" s="55"/>
      <c r="AB19" s="56"/>
    </row>
    <row r="20" spans="1:28" ht="15.75" customHeight="1" x14ac:dyDescent="0.15">
      <c r="A20" s="83"/>
      <c r="B20" s="83"/>
      <c r="C20" s="83"/>
      <c r="D20" s="83"/>
      <c r="E20" s="83"/>
      <c r="F20" s="80" t="s">
        <v>8599</v>
      </c>
      <c r="G20" s="81"/>
      <c r="H20" s="81"/>
      <c r="I20" s="81"/>
      <c r="J20" s="81"/>
      <c r="K20" s="82"/>
      <c r="L20" s="83"/>
      <c r="M20" s="84"/>
      <c r="N20" s="83"/>
      <c r="O20" s="85"/>
      <c r="P20" s="85"/>
      <c r="Q20" s="85"/>
      <c r="R20" s="84"/>
      <c r="S20" s="83"/>
      <c r="T20" s="85"/>
      <c r="U20" s="85"/>
      <c r="V20" s="84"/>
      <c r="W20" s="71"/>
      <c r="X20" s="72"/>
      <c r="Y20" s="33"/>
      <c r="Z20" s="75"/>
      <c r="AA20" s="83"/>
      <c r="AB20" s="84"/>
    </row>
    <row r="21" spans="1:28" ht="17" customHeight="1" x14ac:dyDescent="0.2">
      <c r="A21" s="38" t="s">
        <v>8600</v>
      </c>
      <c r="B21" s="38" t="s">
        <v>8601</v>
      </c>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39"/>
    </row>
    <row r="22" spans="1:28" ht="31.5" customHeight="1" x14ac:dyDescent="0.2">
      <c r="A22" s="42">
        <v>-7</v>
      </c>
      <c r="B22" s="44" t="s">
        <v>8602</v>
      </c>
      <c r="C22" s="38" t="s">
        <v>8559</v>
      </c>
      <c r="D22" s="44" t="s">
        <v>8603</v>
      </c>
      <c r="E22" s="38" t="s">
        <v>8604</v>
      </c>
      <c r="F22" s="38" t="s">
        <v>8605</v>
      </c>
      <c r="G22" s="47"/>
      <c r="H22" s="47"/>
      <c r="I22" s="47"/>
      <c r="J22" s="47"/>
      <c r="K22" s="39"/>
      <c r="L22" s="38" t="s">
        <v>8605</v>
      </c>
      <c r="M22" s="39"/>
      <c r="N22" s="38" t="s">
        <v>8606</v>
      </c>
      <c r="O22" s="47"/>
      <c r="P22" s="47"/>
      <c r="Q22" s="47"/>
      <c r="R22" s="39"/>
      <c r="S22" s="38" t="s">
        <v>8606</v>
      </c>
      <c r="T22" s="47"/>
      <c r="U22" s="47"/>
      <c r="V22" s="39"/>
      <c r="W22" s="52"/>
      <c r="X22" s="53"/>
      <c r="Y22" s="26" t="s">
        <v>8562</v>
      </c>
      <c r="Z22" s="32"/>
      <c r="AA22" s="38" t="s">
        <v>8562</v>
      </c>
      <c r="AB22" s="39"/>
    </row>
    <row r="23" spans="1:28" ht="18" customHeight="1" x14ac:dyDescent="0.2">
      <c r="A23" s="42">
        <v>-8</v>
      </c>
      <c r="B23" s="38" t="s">
        <v>8607</v>
      </c>
      <c r="C23" s="47"/>
      <c r="D23" s="47"/>
      <c r="E23" s="47"/>
      <c r="F23" s="47"/>
      <c r="G23" s="47"/>
      <c r="H23" s="47"/>
      <c r="I23" s="47"/>
      <c r="J23" s="47"/>
      <c r="K23" s="47"/>
      <c r="L23" s="47"/>
      <c r="M23" s="47"/>
      <c r="N23" s="47"/>
      <c r="O23" s="47"/>
      <c r="P23" s="47"/>
      <c r="Q23" s="47"/>
      <c r="R23" s="47"/>
      <c r="S23" s="47"/>
      <c r="T23" s="47"/>
      <c r="U23" s="47"/>
      <c r="V23" s="47"/>
      <c r="W23" s="47"/>
      <c r="X23" s="47"/>
      <c r="Y23" s="47"/>
      <c r="Z23" s="47"/>
      <c r="AA23" s="47"/>
      <c r="AB23" s="39"/>
    </row>
    <row r="24" spans="1:28" ht="42" customHeight="1" x14ac:dyDescent="0.2">
      <c r="A24" s="42">
        <v>-9</v>
      </c>
      <c r="B24" s="38" t="s">
        <v>8608</v>
      </c>
      <c r="C24" s="38" t="s">
        <v>8609</v>
      </c>
      <c r="D24" s="38" t="s">
        <v>8610</v>
      </c>
      <c r="E24" s="38" t="s">
        <v>8611</v>
      </c>
      <c r="F24" s="38" t="s">
        <v>8612</v>
      </c>
      <c r="G24" s="47"/>
      <c r="H24" s="47"/>
      <c r="I24" s="47"/>
      <c r="J24" s="47"/>
      <c r="K24" s="39"/>
      <c r="L24" s="38" t="s">
        <v>8613</v>
      </c>
      <c r="M24" s="39"/>
      <c r="N24" s="38" t="s">
        <v>8614</v>
      </c>
      <c r="O24" s="47"/>
      <c r="P24" s="47"/>
      <c r="Q24" s="47"/>
      <c r="R24" s="39"/>
      <c r="S24" s="38" t="s">
        <v>8615</v>
      </c>
      <c r="T24" s="47"/>
      <c r="U24" s="47"/>
      <c r="V24" s="39"/>
      <c r="W24" s="52"/>
      <c r="X24" s="53"/>
      <c r="Y24" s="26" t="s">
        <v>8562</v>
      </c>
      <c r="Z24" s="26" t="s">
        <v>8562</v>
      </c>
      <c r="AA24" s="38" t="s">
        <v>8562</v>
      </c>
      <c r="AB24" s="39"/>
    </row>
    <row r="25" spans="1:28" ht="15.75" customHeight="1" x14ac:dyDescent="0.15">
      <c r="A25" s="64" t="s">
        <v>8616</v>
      </c>
      <c r="B25" s="64" t="s">
        <v>8617</v>
      </c>
      <c r="C25" s="64" t="s">
        <v>8618</v>
      </c>
      <c r="D25" s="86"/>
      <c r="E25" s="86"/>
      <c r="F25" s="64" t="s">
        <v>8619</v>
      </c>
      <c r="G25" s="66"/>
      <c r="H25" s="66"/>
      <c r="I25" s="66"/>
      <c r="J25" s="66"/>
      <c r="K25" s="65"/>
      <c r="L25" s="64" t="s">
        <v>8620</v>
      </c>
      <c r="M25" s="65"/>
      <c r="N25" s="64" t="s">
        <v>8621</v>
      </c>
      <c r="O25" s="66"/>
      <c r="P25" s="66"/>
      <c r="Q25" s="66"/>
      <c r="R25" s="65"/>
      <c r="S25" s="64" t="s">
        <v>8621</v>
      </c>
      <c r="T25" s="66"/>
      <c r="U25" s="66"/>
      <c r="V25" s="65"/>
      <c r="W25" s="67"/>
      <c r="X25" s="68"/>
      <c r="Y25" s="35" t="s">
        <v>8562</v>
      </c>
      <c r="Z25" s="73"/>
      <c r="AA25" s="67"/>
      <c r="AB25" s="68"/>
    </row>
    <row r="26" spans="1:28" ht="16" customHeight="1" x14ac:dyDescent="0.15">
      <c r="A26" s="55"/>
      <c r="B26" s="61" t="s">
        <v>8622</v>
      </c>
      <c r="C26" s="61" t="s">
        <v>8623</v>
      </c>
      <c r="D26" s="61" t="s">
        <v>8624</v>
      </c>
      <c r="E26" s="61" t="s">
        <v>8625</v>
      </c>
      <c r="F26" s="55"/>
      <c r="G26" s="60"/>
      <c r="H26" s="60"/>
      <c r="I26" s="60"/>
      <c r="J26" s="60"/>
      <c r="K26" s="56"/>
      <c r="L26" s="55"/>
      <c r="M26" s="56"/>
      <c r="N26" s="61" t="s">
        <v>8626</v>
      </c>
      <c r="O26" s="62"/>
      <c r="P26" s="62"/>
      <c r="Q26" s="62"/>
      <c r="R26" s="63"/>
      <c r="S26" s="61" t="s">
        <v>8626</v>
      </c>
      <c r="T26" s="62"/>
      <c r="U26" s="62"/>
      <c r="V26" s="63"/>
      <c r="W26" s="69"/>
      <c r="X26" s="70"/>
      <c r="Y26" s="34"/>
      <c r="Z26" s="74"/>
      <c r="AA26" s="69"/>
      <c r="AB26" s="70"/>
    </row>
    <row r="27" spans="1:28" ht="15.75" customHeight="1" x14ac:dyDescent="0.15">
      <c r="A27" s="55"/>
      <c r="B27" s="61" t="s">
        <v>8627</v>
      </c>
      <c r="C27" s="55"/>
      <c r="D27" s="61" t="s">
        <v>8628</v>
      </c>
      <c r="E27" s="61" t="s">
        <v>8629</v>
      </c>
      <c r="F27" s="55"/>
      <c r="G27" s="60"/>
      <c r="H27" s="60"/>
      <c r="I27" s="60"/>
      <c r="J27" s="60"/>
      <c r="K27" s="56"/>
      <c r="L27" s="55"/>
      <c r="M27" s="56"/>
      <c r="N27" s="55"/>
      <c r="O27" s="60"/>
      <c r="P27" s="60"/>
      <c r="Q27" s="60"/>
      <c r="R27" s="56"/>
      <c r="S27" s="55"/>
      <c r="T27" s="60"/>
      <c r="U27" s="60"/>
      <c r="V27" s="56"/>
      <c r="W27" s="69"/>
      <c r="X27" s="70"/>
      <c r="Y27" s="34"/>
      <c r="Z27" s="74"/>
      <c r="AA27" s="69"/>
      <c r="AB27" s="70"/>
    </row>
    <row r="28" spans="1:28" ht="15.75" customHeight="1" x14ac:dyDescent="0.15">
      <c r="A28" s="55"/>
      <c r="B28" s="61" t="s">
        <v>8630</v>
      </c>
      <c r="C28" s="55"/>
      <c r="D28" s="61" t="s">
        <v>8631</v>
      </c>
      <c r="E28" s="61" t="s">
        <v>8632</v>
      </c>
      <c r="F28" s="55"/>
      <c r="G28" s="60"/>
      <c r="H28" s="60"/>
      <c r="I28" s="60"/>
      <c r="J28" s="60"/>
      <c r="K28" s="56"/>
      <c r="L28" s="55"/>
      <c r="M28" s="56"/>
      <c r="N28" s="55"/>
      <c r="O28" s="60"/>
      <c r="P28" s="60"/>
      <c r="Q28" s="60"/>
      <c r="R28" s="56"/>
      <c r="S28" s="55"/>
      <c r="T28" s="60"/>
      <c r="U28" s="60"/>
      <c r="V28" s="56"/>
      <c r="W28" s="69"/>
      <c r="X28" s="70"/>
      <c r="Y28" s="34"/>
      <c r="Z28" s="74"/>
      <c r="AA28" s="69"/>
      <c r="AB28" s="70"/>
    </row>
    <row r="29" spans="1:28" ht="15.75" customHeight="1" x14ac:dyDescent="0.15">
      <c r="A29" s="83"/>
      <c r="B29" s="80" t="s">
        <v>8633</v>
      </c>
      <c r="C29" s="83"/>
      <c r="D29" s="80" t="s">
        <v>8634</v>
      </c>
      <c r="E29" s="80" t="s">
        <v>8635</v>
      </c>
      <c r="F29" s="83"/>
      <c r="G29" s="85"/>
      <c r="H29" s="85"/>
      <c r="I29" s="85"/>
      <c r="J29" s="85"/>
      <c r="K29" s="84"/>
      <c r="L29" s="83"/>
      <c r="M29" s="84"/>
      <c r="N29" s="83"/>
      <c r="O29" s="85"/>
      <c r="P29" s="85"/>
      <c r="Q29" s="85"/>
      <c r="R29" s="84"/>
      <c r="S29" s="83"/>
      <c r="T29" s="85"/>
      <c r="U29" s="85"/>
      <c r="V29" s="84"/>
      <c r="W29" s="71"/>
      <c r="X29" s="72"/>
      <c r="Y29" s="33"/>
      <c r="Z29" s="75"/>
      <c r="AA29" s="71"/>
      <c r="AB29" s="72"/>
    </row>
    <row r="30" spans="1:28" ht="30" customHeight="1" x14ac:dyDescent="0.2">
      <c r="A30" s="38" t="s">
        <v>8636</v>
      </c>
      <c r="B30" s="38" t="s">
        <v>8637</v>
      </c>
      <c r="C30" s="38" t="s">
        <v>8638</v>
      </c>
      <c r="D30" s="38" t="s">
        <v>8573</v>
      </c>
      <c r="E30" s="38" t="s">
        <v>8573</v>
      </c>
      <c r="F30" s="38" t="s">
        <v>8639</v>
      </c>
      <c r="G30" s="47"/>
      <c r="H30" s="47"/>
      <c r="I30" s="47"/>
      <c r="J30" s="47"/>
      <c r="K30" s="39"/>
      <c r="L30" s="38" t="s">
        <v>8639</v>
      </c>
      <c r="M30" s="39"/>
      <c r="N30" s="38" t="s">
        <v>8573</v>
      </c>
      <c r="O30" s="47"/>
      <c r="P30" s="47"/>
      <c r="Q30" s="47"/>
      <c r="R30" s="39"/>
      <c r="S30" s="38" t="s">
        <v>8573</v>
      </c>
      <c r="T30" s="47"/>
      <c r="U30" s="47"/>
      <c r="V30" s="39"/>
      <c r="W30" s="52"/>
      <c r="X30" s="53"/>
      <c r="Y30" s="26" t="s">
        <v>8562</v>
      </c>
      <c r="Z30" s="32"/>
      <c r="AA30" s="52"/>
      <c r="AB30" s="53"/>
    </row>
    <row r="31" spans="1:28" ht="29" customHeight="1" x14ac:dyDescent="0.2">
      <c r="A31" s="52"/>
      <c r="B31" s="38" t="s">
        <v>8640</v>
      </c>
      <c r="C31" s="52"/>
      <c r="D31" s="38" t="s">
        <v>8641</v>
      </c>
      <c r="E31" s="38" t="s">
        <v>8642</v>
      </c>
      <c r="F31" s="38" t="s">
        <v>8643</v>
      </c>
      <c r="G31" s="47"/>
      <c r="H31" s="47"/>
      <c r="I31" s="47"/>
      <c r="J31" s="47"/>
      <c r="K31" s="39"/>
      <c r="L31" s="38" t="s">
        <v>8643</v>
      </c>
      <c r="M31" s="39"/>
      <c r="N31" s="38" t="s">
        <v>8573</v>
      </c>
      <c r="O31" s="47"/>
      <c r="P31" s="47"/>
      <c r="Q31" s="47"/>
      <c r="R31" s="39"/>
      <c r="S31" s="38" t="s">
        <v>8573</v>
      </c>
      <c r="T31" s="47"/>
      <c r="U31" s="47"/>
      <c r="V31" s="39"/>
      <c r="W31" s="52"/>
      <c r="X31" s="53"/>
      <c r="Y31" s="26" t="s">
        <v>8562</v>
      </c>
      <c r="Z31" s="32"/>
      <c r="AA31" s="52"/>
      <c r="AB31" s="53"/>
    </row>
    <row r="32" spans="1:28" ht="30" customHeight="1" x14ac:dyDescent="0.2">
      <c r="A32" s="42">
        <v>-10</v>
      </c>
      <c r="B32" s="38" t="s">
        <v>8644</v>
      </c>
      <c r="C32" s="38" t="s">
        <v>8559</v>
      </c>
      <c r="D32" s="38" t="s">
        <v>8645</v>
      </c>
      <c r="E32" s="38" t="s">
        <v>8646</v>
      </c>
      <c r="F32" s="57">
        <v>10</v>
      </c>
      <c r="G32" s="58"/>
      <c r="H32" s="58"/>
      <c r="I32" s="58"/>
      <c r="J32" s="58"/>
      <c r="K32" s="59"/>
      <c r="L32" s="57">
        <v>10</v>
      </c>
      <c r="M32" s="59"/>
      <c r="N32" s="38" t="s">
        <v>8573</v>
      </c>
      <c r="O32" s="47"/>
      <c r="P32" s="47"/>
      <c r="Q32" s="47"/>
      <c r="R32" s="39"/>
      <c r="S32" s="38" t="s">
        <v>8573</v>
      </c>
      <c r="T32" s="47"/>
      <c r="U32" s="47"/>
      <c r="V32" s="39"/>
      <c r="W32" s="52"/>
      <c r="X32" s="53"/>
      <c r="Y32" s="26" t="s">
        <v>8562</v>
      </c>
      <c r="Z32" s="32"/>
      <c r="AA32" s="52"/>
      <c r="AB32" s="53"/>
    </row>
    <row r="33" spans="1:28" ht="30" customHeight="1" x14ac:dyDescent="0.2">
      <c r="A33" s="42">
        <v>-11</v>
      </c>
      <c r="B33" s="38" t="s">
        <v>8647</v>
      </c>
      <c r="C33" s="38" t="s">
        <v>8559</v>
      </c>
      <c r="D33" s="87">
        <v>64164</v>
      </c>
      <c r="E33" s="38" t="s">
        <v>8648</v>
      </c>
      <c r="F33" s="57">
        <v>20</v>
      </c>
      <c r="G33" s="58"/>
      <c r="H33" s="58"/>
      <c r="I33" s="58"/>
      <c r="J33" s="58"/>
      <c r="K33" s="59"/>
      <c r="L33" s="57">
        <v>20</v>
      </c>
      <c r="M33" s="59"/>
      <c r="N33" s="38" t="s">
        <v>8573</v>
      </c>
      <c r="O33" s="47"/>
      <c r="P33" s="47"/>
      <c r="Q33" s="47"/>
      <c r="R33" s="39"/>
      <c r="S33" s="38" t="s">
        <v>8573</v>
      </c>
      <c r="T33" s="47"/>
      <c r="U33" s="47"/>
      <c r="V33" s="39"/>
      <c r="W33" s="52"/>
      <c r="X33" s="53"/>
      <c r="Y33" s="32"/>
      <c r="Z33" s="32"/>
      <c r="AA33" s="52"/>
      <c r="AB33" s="53"/>
    </row>
    <row r="34" spans="1:28" ht="30" customHeight="1" x14ac:dyDescent="0.2">
      <c r="A34" s="42">
        <v>-12</v>
      </c>
      <c r="B34" s="38" t="s">
        <v>8649</v>
      </c>
      <c r="C34" s="38" t="s">
        <v>8559</v>
      </c>
      <c r="D34" s="38" t="s">
        <v>8650</v>
      </c>
      <c r="E34" s="38" t="s">
        <v>8651</v>
      </c>
      <c r="F34" s="38" t="s">
        <v>8652</v>
      </c>
      <c r="G34" s="47"/>
      <c r="H34" s="47"/>
      <c r="I34" s="47"/>
      <c r="J34" s="47"/>
      <c r="K34" s="39"/>
      <c r="L34" s="38" t="s">
        <v>8652</v>
      </c>
      <c r="M34" s="39"/>
      <c r="N34" s="38" t="s">
        <v>8573</v>
      </c>
      <c r="O34" s="47"/>
      <c r="P34" s="47"/>
      <c r="Q34" s="47"/>
      <c r="R34" s="39"/>
      <c r="S34" s="38" t="s">
        <v>8573</v>
      </c>
      <c r="T34" s="47"/>
      <c r="U34" s="47"/>
      <c r="V34" s="39"/>
      <c r="W34" s="52"/>
      <c r="X34" s="53"/>
      <c r="Y34" s="26" t="s">
        <v>8562</v>
      </c>
      <c r="Z34" s="32"/>
      <c r="AA34" s="38" t="s">
        <v>8562</v>
      </c>
      <c r="AB34" s="39"/>
    </row>
    <row r="35" spans="1:28" ht="17" customHeight="1" x14ac:dyDescent="0.15">
      <c r="A35" s="42">
        <v>-13</v>
      </c>
      <c r="B35" s="38" t="s">
        <v>8653</v>
      </c>
      <c r="C35" s="38" t="s">
        <v>8564</v>
      </c>
      <c r="D35" s="38" t="s">
        <v>8654</v>
      </c>
      <c r="E35" s="38" t="s">
        <v>8655</v>
      </c>
      <c r="F35" s="38" t="s">
        <v>8656</v>
      </c>
      <c r="G35" s="47"/>
      <c r="H35" s="47"/>
      <c r="I35" s="47"/>
      <c r="J35" s="47"/>
      <c r="K35" s="39"/>
      <c r="L35" s="38" t="s">
        <v>8657</v>
      </c>
      <c r="M35" s="39"/>
      <c r="N35" s="38" t="s">
        <v>8658</v>
      </c>
      <c r="O35" s="47"/>
      <c r="P35" s="47"/>
      <c r="Q35" s="47"/>
      <c r="R35" s="39"/>
      <c r="S35" s="38" t="s">
        <v>8659</v>
      </c>
      <c r="T35" s="47"/>
      <c r="U35" s="47"/>
      <c r="V35" s="39"/>
      <c r="W35" s="49"/>
      <c r="X35" s="50"/>
      <c r="Y35" s="30"/>
      <c r="Z35" s="30"/>
      <c r="AA35" s="49"/>
      <c r="AB35" s="50"/>
    </row>
    <row r="36" spans="1:28" ht="30" customHeight="1" x14ac:dyDescent="0.2">
      <c r="A36" s="42">
        <v>-14</v>
      </c>
      <c r="B36" s="38" t="s">
        <v>8660</v>
      </c>
      <c r="C36" s="38" t="s">
        <v>8638</v>
      </c>
      <c r="D36" s="38" t="s">
        <v>8661</v>
      </c>
      <c r="E36" s="38" t="s">
        <v>8662</v>
      </c>
      <c r="F36" s="38" t="s">
        <v>8663</v>
      </c>
      <c r="G36" s="47"/>
      <c r="H36" s="47"/>
      <c r="I36" s="47"/>
      <c r="J36" s="47"/>
      <c r="K36" s="39"/>
      <c r="L36" s="38" t="s">
        <v>8664</v>
      </c>
      <c r="M36" s="39"/>
      <c r="N36" s="38" t="s">
        <v>8643</v>
      </c>
      <c r="O36" s="47"/>
      <c r="P36" s="47"/>
      <c r="Q36" s="47"/>
      <c r="R36" s="39"/>
      <c r="S36" s="38" t="s">
        <v>8665</v>
      </c>
      <c r="T36" s="47"/>
      <c r="U36" s="47"/>
      <c r="V36" s="39"/>
      <c r="W36" s="52"/>
      <c r="X36" s="53"/>
      <c r="Y36" s="26" t="s">
        <v>8562</v>
      </c>
      <c r="Z36" s="32"/>
      <c r="AA36" s="52"/>
      <c r="AB36" s="53"/>
    </row>
    <row r="37" spans="1:28" ht="30" customHeight="1" x14ac:dyDescent="0.2">
      <c r="A37" s="42">
        <v>-15</v>
      </c>
      <c r="B37" s="38" t="s">
        <v>8666</v>
      </c>
      <c r="C37" s="38" t="s">
        <v>8559</v>
      </c>
      <c r="D37" s="38" t="s">
        <v>8667</v>
      </c>
      <c r="E37" s="38" t="s">
        <v>8668</v>
      </c>
      <c r="F37" s="38" t="s">
        <v>8669</v>
      </c>
      <c r="G37" s="47"/>
      <c r="H37" s="47"/>
      <c r="I37" s="47"/>
      <c r="J37" s="47"/>
      <c r="K37" s="39"/>
      <c r="L37" s="38" t="s">
        <v>8669</v>
      </c>
      <c r="M37" s="39"/>
      <c r="N37" s="38" t="s">
        <v>8670</v>
      </c>
      <c r="O37" s="47"/>
      <c r="P37" s="47"/>
      <c r="Q37" s="47"/>
      <c r="R37" s="39"/>
      <c r="S37" s="38" t="s">
        <v>8671</v>
      </c>
      <c r="T37" s="47"/>
      <c r="U37" s="47"/>
      <c r="V37" s="39"/>
      <c r="W37" s="38" t="s">
        <v>8672</v>
      </c>
      <c r="X37" s="39"/>
      <c r="Y37" s="26" t="s">
        <v>8562</v>
      </c>
      <c r="Z37" s="26" t="s">
        <v>8562</v>
      </c>
      <c r="AA37" s="38" t="s">
        <v>8562</v>
      </c>
      <c r="AB37" s="39"/>
    </row>
    <row r="38" spans="1:28" ht="29" customHeight="1" x14ac:dyDescent="0.2">
      <c r="A38" s="42">
        <v>-16</v>
      </c>
      <c r="B38" s="38" t="s">
        <v>8673</v>
      </c>
      <c r="C38" s="38" t="s">
        <v>8638</v>
      </c>
      <c r="D38" s="38" t="s">
        <v>8674</v>
      </c>
      <c r="E38" s="38" t="s">
        <v>8675</v>
      </c>
      <c r="F38" s="52"/>
      <c r="G38" s="54"/>
      <c r="H38" s="54"/>
      <c r="I38" s="54"/>
      <c r="J38" s="54"/>
      <c r="K38" s="53"/>
      <c r="L38" s="52"/>
      <c r="M38" s="53"/>
      <c r="N38" s="38" t="s">
        <v>8676</v>
      </c>
      <c r="O38" s="47"/>
      <c r="P38" s="47"/>
      <c r="Q38" s="47"/>
      <c r="R38" s="39"/>
      <c r="S38" s="38" t="s">
        <v>8677</v>
      </c>
      <c r="T38" s="47"/>
      <c r="U38" s="47"/>
      <c r="V38" s="39"/>
      <c r="W38" s="57">
        <v>20</v>
      </c>
      <c r="X38" s="59"/>
      <c r="Y38" s="26" t="s">
        <v>8562</v>
      </c>
      <c r="Z38" s="32"/>
      <c r="AA38" s="38" t="s">
        <v>8562</v>
      </c>
      <c r="AB38" s="39"/>
    </row>
    <row r="39" spans="1:28" ht="43" customHeight="1" x14ac:dyDescent="0.2">
      <c r="A39" s="42">
        <v>-17</v>
      </c>
      <c r="B39" s="38" t="s">
        <v>8678</v>
      </c>
      <c r="C39" s="38" t="s">
        <v>8679</v>
      </c>
      <c r="D39" s="38" t="s">
        <v>8680</v>
      </c>
      <c r="E39" s="38" t="s">
        <v>8681</v>
      </c>
      <c r="F39" s="38" t="s">
        <v>8682</v>
      </c>
      <c r="G39" s="47"/>
      <c r="H39" s="47"/>
      <c r="I39" s="47"/>
      <c r="J39" s="47"/>
      <c r="K39" s="39"/>
      <c r="L39" s="52"/>
      <c r="M39" s="53"/>
      <c r="N39" s="38" t="s">
        <v>8567</v>
      </c>
      <c r="O39" s="47"/>
      <c r="P39" s="47"/>
      <c r="Q39" s="47"/>
      <c r="R39" s="39"/>
      <c r="S39" s="38" t="s">
        <v>8567</v>
      </c>
      <c r="T39" s="47"/>
      <c r="U39" s="47"/>
      <c r="V39" s="39"/>
      <c r="W39" s="57">
        <v>21</v>
      </c>
      <c r="X39" s="59"/>
      <c r="Y39" s="26" t="s">
        <v>8562</v>
      </c>
      <c r="Z39" s="32"/>
      <c r="AA39" s="38" t="s">
        <v>8562</v>
      </c>
      <c r="AB39" s="39"/>
    </row>
    <row r="40" spans="1:28" ht="17" customHeight="1" x14ac:dyDescent="0.15">
      <c r="A40" s="42">
        <v>-18</v>
      </c>
      <c r="B40" s="38" t="s">
        <v>8683</v>
      </c>
      <c r="C40" s="38" t="s">
        <v>8684</v>
      </c>
      <c r="D40" s="38" t="s">
        <v>8685</v>
      </c>
      <c r="E40" s="38" t="s">
        <v>8686</v>
      </c>
      <c r="F40" s="38" t="s">
        <v>8687</v>
      </c>
      <c r="G40" s="47"/>
      <c r="H40" s="47"/>
      <c r="I40" s="47"/>
      <c r="J40" s="47"/>
      <c r="K40" s="39"/>
      <c r="L40" s="38" t="s">
        <v>8688</v>
      </c>
      <c r="M40" s="39"/>
      <c r="N40" s="38" t="s">
        <v>8689</v>
      </c>
      <c r="O40" s="47"/>
      <c r="P40" s="47"/>
      <c r="Q40" s="47"/>
      <c r="R40" s="39"/>
      <c r="S40" s="38" t="s">
        <v>8687</v>
      </c>
      <c r="T40" s="47"/>
      <c r="U40" s="47"/>
      <c r="V40" s="39"/>
      <c r="W40" s="49"/>
      <c r="X40" s="50"/>
      <c r="Y40" s="26" t="s">
        <v>8562</v>
      </c>
      <c r="Z40" s="30"/>
      <c r="AA40" s="38" t="s">
        <v>8562</v>
      </c>
      <c r="AB40" s="39"/>
    </row>
    <row r="41" spans="1:28" ht="31.5" customHeight="1" x14ac:dyDescent="0.2">
      <c r="A41" s="42">
        <v>-19</v>
      </c>
      <c r="B41" s="38" t="s">
        <v>8690</v>
      </c>
      <c r="C41" s="38" t="s">
        <v>8564</v>
      </c>
      <c r="D41" s="44" t="s">
        <v>8691</v>
      </c>
      <c r="E41" s="38" t="s">
        <v>8692</v>
      </c>
      <c r="F41" s="38" t="s">
        <v>8693</v>
      </c>
      <c r="G41" s="47"/>
      <c r="H41" s="47"/>
      <c r="I41" s="47"/>
      <c r="J41" s="47"/>
      <c r="K41" s="39"/>
      <c r="L41" s="38" t="s">
        <v>8693</v>
      </c>
      <c r="M41" s="39"/>
      <c r="N41" s="38" t="s">
        <v>8694</v>
      </c>
      <c r="O41" s="47"/>
      <c r="P41" s="47"/>
      <c r="Q41" s="47"/>
      <c r="R41" s="39"/>
      <c r="S41" s="38" t="s">
        <v>8694</v>
      </c>
      <c r="T41" s="47"/>
      <c r="U41" s="47"/>
      <c r="V41" s="39"/>
      <c r="W41" s="52"/>
      <c r="X41" s="53"/>
      <c r="Y41" s="32"/>
      <c r="Z41" s="32"/>
      <c r="AA41" s="52"/>
      <c r="AB41" s="53"/>
    </row>
    <row r="42" spans="1:28" ht="17" customHeight="1" x14ac:dyDescent="0.15">
      <c r="A42" s="42">
        <v>-20</v>
      </c>
      <c r="B42" s="38" t="s">
        <v>8695</v>
      </c>
      <c r="C42" s="38" t="s">
        <v>8579</v>
      </c>
      <c r="D42" s="38" t="s">
        <v>8696</v>
      </c>
      <c r="E42" s="38" t="s">
        <v>8697</v>
      </c>
      <c r="F42" s="44" t="s">
        <v>8698</v>
      </c>
      <c r="G42" s="45"/>
      <c r="H42" s="45"/>
      <c r="I42" s="45"/>
      <c r="J42" s="45"/>
      <c r="K42" s="46"/>
      <c r="L42" s="38" t="s">
        <v>8652</v>
      </c>
      <c r="M42" s="39"/>
      <c r="N42" s="57">
        <v>14</v>
      </c>
      <c r="O42" s="58"/>
      <c r="P42" s="58"/>
      <c r="Q42" s="58"/>
      <c r="R42" s="59"/>
      <c r="S42" s="57">
        <v>14</v>
      </c>
      <c r="T42" s="58"/>
      <c r="U42" s="58"/>
      <c r="V42" s="59"/>
      <c r="W42" s="49"/>
      <c r="X42" s="50"/>
      <c r="Y42" s="26" t="s">
        <v>8562</v>
      </c>
      <c r="Z42" s="30"/>
      <c r="AA42" s="38" t="s">
        <v>8562</v>
      </c>
      <c r="AB42" s="39"/>
    </row>
    <row r="43" spans="1:28" ht="30" customHeight="1" x14ac:dyDescent="0.2">
      <c r="A43" s="42">
        <v>-21</v>
      </c>
      <c r="B43" s="38" t="s">
        <v>8699</v>
      </c>
      <c r="C43" s="38" t="s">
        <v>8579</v>
      </c>
      <c r="D43" s="38" t="s">
        <v>8700</v>
      </c>
      <c r="E43" s="38" t="s">
        <v>8701</v>
      </c>
      <c r="F43" s="52"/>
      <c r="G43" s="54"/>
      <c r="H43" s="54"/>
      <c r="I43" s="54"/>
      <c r="J43" s="54"/>
      <c r="K43" s="53"/>
      <c r="L43" s="52"/>
      <c r="M43" s="53"/>
      <c r="N43" s="38" t="s">
        <v>8702</v>
      </c>
      <c r="O43" s="47"/>
      <c r="P43" s="47"/>
      <c r="Q43" s="47"/>
      <c r="R43" s="39"/>
      <c r="S43" s="38" t="s">
        <v>8702</v>
      </c>
      <c r="T43" s="47"/>
      <c r="U43" s="47"/>
      <c r="V43" s="39"/>
      <c r="W43" s="38" t="s">
        <v>8703</v>
      </c>
      <c r="X43" s="39"/>
      <c r="Y43" s="26" t="s">
        <v>8562</v>
      </c>
      <c r="Z43" s="26" t="s">
        <v>8562</v>
      </c>
      <c r="AA43" s="38" t="s">
        <v>8562</v>
      </c>
      <c r="AB43" s="39"/>
    </row>
    <row r="44" spans="1:28" ht="29.5" customHeight="1" x14ac:dyDescent="0.2">
      <c r="A44" s="42">
        <v>-22</v>
      </c>
      <c r="B44" s="38" t="s">
        <v>8704</v>
      </c>
      <c r="C44" s="38" t="s">
        <v>8559</v>
      </c>
      <c r="D44" s="38" t="s">
        <v>8705</v>
      </c>
      <c r="E44" s="38" t="s">
        <v>8706</v>
      </c>
      <c r="F44" s="57">
        <v>2</v>
      </c>
      <c r="G44" s="58"/>
      <c r="H44" s="58"/>
      <c r="I44" s="58"/>
      <c r="J44" s="58"/>
      <c r="K44" s="59"/>
      <c r="L44" s="57">
        <v>2</v>
      </c>
      <c r="M44" s="59"/>
      <c r="N44" s="57">
        <v>130</v>
      </c>
      <c r="O44" s="58"/>
      <c r="P44" s="58"/>
      <c r="Q44" s="58"/>
      <c r="R44" s="59"/>
      <c r="S44" s="57">
        <v>130</v>
      </c>
      <c r="T44" s="58"/>
      <c r="U44" s="58"/>
      <c r="V44" s="59"/>
      <c r="W44" s="52"/>
      <c r="X44" s="53"/>
      <c r="Y44" s="32"/>
      <c r="Z44" s="32"/>
      <c r="AA44" s="52"/>
      <c r="AB44" s="53"/>
    </row>
    <row r="45" spans="1:28" ht="30" customHeight="1" x14ac:dyDescent="0.2">
      <c r="A45" s="42">
        <v>-23</v>
      </c>
      <c r="B45" s="38" t="s">
        <v>8707</v>
      </c>
      <c r="C45" s="38" t="s">
        <v>8579</v>
      </c>
      <c r="D45" s="38" t="s">
        <v>8708</v>
      </c>
      <c r="E45" s="38" t="s">
        <v>8709</v>
      </c>
      <c r="F45" s="38" t="s">
        <v>8710</v>
      </c>
      <c r="G45" s="47"/>
      <c r="H45" s="47"/>
      <c r="I45" s="47"/>
      <c r="J45" s="47"/>
      <c r="K45" s="39"/>
      <c r="L45" s="38" t="s">
        <v>8711</v>
      </c>
      <c r="M45" s="39"/>
      <c r="N45" s="38" t="s">
        <v>8712</v>
      </c>
      <c r="O45" s="47"/>
      <c r="P45" s="47"/>
      <c r="Q45" s="47"/>
      <c r="R45" s="39"/>
      <c r="S45" s="38" t="s">
        <v>8712</v>
      </c>
      <c r="T45" s="47"/>
      <c r="U45" s="47"/>
      <c r="V45" s="39"/>
      <c r="W45" s="52"/>
      <c r="X45" s="53"/>
      <c r="Y45" s="32"/>
      <c r="Z45" s="32"/>
      <c r="AA45" s="52"/>
      <c r="AB45" s="53"/>
    </row>
    <row r="46" spans="1:28" ht="31.5" customHeight="1" x14ac:dyDescent="0.2">
      <c r="A46" s="42">
        <v>-24</v>
      </c>
      <c r="B46" s="38" t="s">
        <v>8713</v>
      </c>
      <c r="C46" s="38" t="s">
        <v>8559</v>
      </c>
      <c r="D46" s="44" t="s">
        <v>8714</v>
      </c>
      <c r="E46" s="38" t="s">
        <v>8715</v>
      </c>
      <c r="F46" s="38" t="s">
        <v>8716</v>
      </c>
      <c r="G46" s="47"/>
      <c r="H46" s="47"/>
      <c r="I46" s="47"/>
      <c r="J46" s="47"/>
      <c r="K46" s="39"/>
      <c r="L46" s="38" t="s">
        <v>8717</v>
      </c>
      <c r="M46" s="39"/>
      <c r="N46" s="38" t="s">
        <v>8718</v>
      </c>
      <c r="O46" s="47"/>
      <c r="P46" s="47"/>
      <c r="Q46" s="47"/>
      <c r="R46" s="39"/>
      <c r="S46" s="38" t="s">
        <v>8719</v>
      </c>
      <c r="T46" s="47"/>
      <c r="U46" s="47"/>
      <c r="V46" s="39"/>
      <c r="W46" s="52"/>
      <c r="X46" s="53"/>
      <c r="Y46" s="26" t="s">
        <v>8562</v>
      </c>
      <c r="Z46" s="32"/>
      <c r="AA46" s="52"/>
      <c r="AB46" s="53"/>
    </row>
    <row r="47" spans="1:28" ht="55" customHeight="1" x14ac:dyDescent="0.2">
      <c r="A47" s="42">
        <v>-25</v>
      </c>
      <c r="B47" s="44" t="s">
        <v>8720</v>
      </c>
      <c r="C47" s="38" t="s">
        <v>8559</v>
      </c>
      <c r="D47" s="38" t="s">
        <v>8721</v>
      </c>
      <c r="E47" s="38" t="s">
        <v>8722</v>
      </c>
      <c r="F47" s="38" t="s">
        <v>8561</v>
      </c>
      <c r="G47" s="47"/>
      <c r="H47" s="47"/>
      <c r="I47" s="47"/>
      <c r="J47" s="47"/>
      <c r="K47" s="39"/>
      <c r="L47" s="38" t="s">
        <v>8643</v>
      </c>
      <c r="M47" s="39"/>
      <c r="N47" s="38" t="s">
        <v>8573</v>
      </c>
      <c r="O47" s="47"/>
      <c r="P47" s="47"/>
      <c r="Q47" s="47"/>
      <c r="R47" s="39"/>
      <c r="S47" s="38" t="s">
        <v>8573</v>
      </c>
      <c r="T47" s="47"/>
      <c r="U47" s="47"/>
      <c r="V47" s="39"/>
      <c r="W47" s="44"/>
      <c r="X47" s="46"/>
      <c r="Y47" s="26" t="s">
        <v>8562</v>
      </c>
      <c r="Z47" s="27"/>
      <c r="AA47" s="44"/>
      <c r="AB47" s="46"/>
    </row>
    <row r="48" spans="1:28" ht="30" customHeight="1" x14ac:dyDescent="0.2">
      <c r="A48" s="42">
        <v>-26</v>
      </c>
      <c r="B48" s="38" t="s">
        <v>8723</v>
      </c>
      <c r="C48" s="38" t="s">
        <v>8559</v>
      </c>
      <c r="D48" s="38" t="s">
        <v>8724</v>
      </c>
      <c r="E48" s="38" t="s">
        <v>8725</v>
      </c>
      <c r="F48" s="38" t="s">
        <v>8726</v>
      </c>
      <c r="G48" s="47"/>
      <c r="H48" s="47"/>
      <c r="I48" s="47"/>
      <c r="J48" s="47"/>
      <c r="K48" s="39"/>
      <c r="L48" s="38" t="s">
        <v>8727</v>
      </c>
      <c r="M48" s="39"/>
      <c r="N48" s="38" t="s">
        <v>8573</v>
      </c>
      <c r="O48" s="47"/>
      <c r="P48" s="47"/>
      <c r="Q48" s="47"/>
      <c r="R48" s="39"/>
      <c r="S48" s="38" t="s">
        <v>8573</v>
      </c>
      <c r="T48" s="47"/>
      <c r="U48" s="47"/>
      <c r="V48" s="39"/>
      <c r="W48" s="52"/>
      <c r="X48" s="53"/>
      <c r="Y48" s="26" t="s">
        <v>8562</v>
      </c>
      <c r="Z48" s="32"/>
      <c r="AA48" s="38" t="s">
        <v>8562</v>
      </c>
      <c r="AB48" s="39"/>
    </row>
    <row r="49" spans="1:28" ht="30" customHeight="1" x14ac:dyDescent="0.2">
      <c r="A49" s="42">
        <v>-27</v>
      </c>
      <c r="B49" s="38" t="s">
        <v>8728</v>
      </c>
      <c r="C49" s="38" t="s">
        <v>8638</v>
      </c>
      <c r="D49" s="38" t="s">
        <v>8729</v>
      </c>
      <c r="E49" s="38" t="s">
        <v>8730</v>
      </c>
      <c r="F49" s="38" t="s">
        <v>8605</v>
      </c>
      <c r="G49" s="47"/>
      <c r="H49" s="47"/>
      <c r="I49" s="47"/>
      <c r="J49" s="47"/>
      <c r="K49" s="39"/>
      <c r="L49" s="38" t="s">
        <v>8605</v>
      </c>
      <c r="M49" s="39"/>
      <c r="N49" s="57">
        <v>1</v>
      </c>
      <c r="O49" s="58"/>
      <c r="P49" s="58"/>
      <c r="Q49" s="58"/>
      <c r="R49" s="59"/>
      <c r="S49" s="57">
        <v>1</v>
      </c>
      <c r="T49" s="58"/>
      <c r="U49" s="58"/>
      <c r="V49" s="59"/>
      <c r="W49" s="52"/>
      <c r="X49" s="53"/>
      <c r="Y49" s="26" t="s">
        <v>8562</v>
      </c>
      <c r="Z49" s="32"/>
      <c r="AA49" s="52"/>
      <c r="AB49" s="53"/>
    </row>
    <row r="50" spans="1:28" ht="68" customHeight="1" x14ac:dyDescent="0.2">
      <c r="A50" s="42">
        <v>-28</v>
      </c>
      <c r="B50" s="44" t="s">
        <v>8731</v>
      </c>
      <c r="C50" s="38" t="s">
        <v>8732</v>
      </c>
      <c r="D50" s="38" t="s">
        <v>8573</v>
      </c>
      <c r="E50" s="38" t="s">
        <v>8573</v>
      </c>
      <c r="F50" s="38" t="s">
        <v>8573</v>
      </c>
      <c r="G50" s="47"/>
      <c r="H50" s="47"/>
      <c r="I50" s="47"/>
      <c r="J50" s="47"/>
      <c r="K50" s="39"/>
      <c r="L50" s="38" t="s">
        <v>8573</v>
      </c>
      <c r="M50" s="39"/>
      <c r="N50" s="38" t="s">
        <v>8573</v>
      </c>
      <c r="O50" s="47"/>
      <c r="P50" s="47"/>
      <c r="Q50" s="47"/>
      <c r="R50" s="39"/>
      <c r="S50" s="38" t="s">
        <v>8573</v>
      </c>
      <c r="T50" s="47"/>
      <c r="U50" s="47"/>
      <c r="V50" s="39"/>
      <c r="W50" s="38" t="s">
        <v>8733</v>
      </c>
      <c r="X50" s="39"/>
      <c r="Y50" s="26" t="s">
        <v>8562</v>
      </c>
      <c r="Z50" s="26" t="s">
        <v>8562</v>
      </c>
      <c r="AA50" s="38" t="s">
        <v>8562</v>
      </c>
      <c r="AB50" s="39"/>
    </row>
    <row r="51" spans="1:28" ht="17" customHeight="1" x14ac:dyDescent="0.15">
      <c r="A51" s="67"/>
      <c r="B51" s="38" t="s">
        <v>8734</v>
      </c>
      <c r="C51" s="49"/>
      <c r="D51" s="38" t="s">
        <v>8735</v>
      </c>
      <c r="E51" s="38" t="s">
        <v>8736</v>
      </c>
      <c r="F51" s="49"/>
      <c r="G51" s="88"/>
      <c r="H51" s="88"/>
      <c r="I51" s="88"/>
      <c r="J51" s="88"/>
      <c r="K51" s="50"/>
      <c r="L51" s="49"/>
      <c r="M51" s="50"/>
      <c r="N51" s="38" t="s">
        <v>8658</v>
      </c>
      <c r="O51" s="47"/>
      <c r="P51" s="47"/>
      <c r="Q51" s="47"/>
      <c r="R51" s="39"/>
      <c r="S51" s="38" t="s">
        <v>8737</v>
      </c>
      <c r="T51" s="47"/>
      <c r="U51" s="47"/>
      <c r="V51" s="39"/>
      <c r="W51" s="38" t="s">
        <v>8738</v>
      </c>
      <c r="X51" s="39"/>
      <c r="Y51" s="30"/>
      <c r="Z51" s="30"/>
      <c r="AA51" s="49"/>
      <c r="AB51" s="50"/>
    </row>
    <row r="52" spans="1:28" ht="30" customHeight="1" x14ac:dyDescent="0.2">
      <c r="A52" s="69"/>
      <c r="B52" s="38" t="s">
        <v>8739</v>
      </c>
      <c r="C52" s="52"/>
      <c r="D52" s="38" t="s">
        <v>8740</v>
      </c>
      <c r="E52" s="38" t="s">
        <v>8741</v>
      </c>
      <c r="F52" s="52"/>
      <c r="G52" s="54"/>
      <c r="H52" s="54"/>
      <c r="I52" s="54"/>
      <c r="J52" s="54"/>
      <c r="K52" s="53"/>
      <c r="L52" s="52"/>
      <c r="M52" s="53"/>
      <c r="N52" s="38" t="s">
        <v>8742</v>
      </c>
      <c r="O52" s="47"/>
      <c r="P52" s="47"/>
      <c r="Q52" s="47"/>
      <c r="R52" s="39"/>
      <c r="S52" s="38" t="s">
        <v>8742</v>
      </c>
      <c r="T52" s="47"/>
      <c r="U52" s="47"/>
      <c r="V52" s="39"/>
      <c r="W52" s="38" t="s">
        <v>8743</v>
      </c>
      <c r="X52" s="39"/>
      <c r="Y52" s="32"/>
      <c r="Z52" s="32"/>
      <c r="AA52" s="52"/>
      <c r="AB52" s="53"/>
    </row>
    <row r="53" spans="1:28" ht="30" customHeight="1" x14ac:dyDescent="0.2">
      <c r="A53" s="69"/>
      <c r="B53" s="38" t="s">
        <v>8744</v>
      </c>
      <c r="C53" s="52"/>
      <c r="D53" s="38" t="s">
        <v>8745</v>
      </c>
      <c r="E53" s="38" t="s">
        <v>8746</v>
      </c>
      <c r="F53" s="52"/>
      <c r="G53" s="54"/>
      <c r="H53" s="54"/>
      <c r="I53" s="54"/>
      <c r="J53" s="54"/>
      <c r="K53" s="53"/>
      <c r="L53" s="52"/>
      <c r="M53" s="53"/>
      <c r="N53" s="38" t="s">
        <v>8742</v>
      </c>
      <c r="O53" s="47"/>
      <c r="P53" s="47"/>
      <c r="Q53" s="47"/>
      <c r="R53" s="39"/>
      <c r="S53" s="38" t="s">
        <v>8742</v>
      </c>
      <c r="T53" s="47"/>
      <c r="U53" s="47"/>
      <c r="V53" s="39"/>
      <c r="W53" s="38" t="s">
        <v>8743</v>
      </c>
      <c r="X53" s="39"/>
      <c r="Y53" s="32"/>
      <c r="Z53" s="32"/>
      <c r="AA53" s="52"/>
      <c r="AB53" s="53"/>
    </row>
    <row r="54" spans="1:28" ht="29" customHeight="1" x14ac:dyDescent="0.2">
      <c r="A54" s="69"/>
      <c r="B54" s="38" t="s">
        <v>8747</v>
      </c>
      <c r="C54" s="52"/>
      <c r="D54" s="38" t="s">
        <v>8748</v>
      </c>
      <c r="E54" s="38" t="s">
        <v>8749</v>
      </c>
      <c r="F54" s="52"/>
      <c r="G54" s="54"/>
      <c r="H54" s="54"/>
      <c r="I54" s="54"/>
      <c r="J54" s="54"/>
      <c r="K54" s="53"/>
      <c r="L54" s="52"/>
      <c r="M54" s="53"/>
      <c r="N54" s="38" t="s">
        <v>8750</v>
      </c>
      <c r="O54" s="47"/>
      <c r="P54" s="47"/>
      <c r="Q54" s="47"/>
      <c r="R54" s="39"/>
      <c r="S54" s="38" t="s">
        <v>8751</v>
      </c>
      <c r="T54" s="47"/>
      <c r="U54" s="47"/>
      <c r="V54" s="39"/>
      <c r="W54" s="38" t="s">
        <v>8743</v>
      </c>
      <c r="X54" s="39"/>
      <c r="Y54" s="32"/>
      <c r="Z54" s="32"/>
      <c r="AA54" s="52"/>
      <c r="AB54" s="53"/>
    </row>
    <row r="55" spans="1:28" ht="30" customHeight="1" x14ac:dyDescent="0.2">
      <c r="A55" s="69"/>
      <c r="B55" s="38" t="s">
        <v>8752</v>
      </c>
      <c r="C55" s="52"/>
      <c r="D55" s="38" t="s">
        <v>8753</v>
      </c>
      <c r="E55" s="38" t="s">
        <v>8754</v>
      </c>
      <c r="F55" s="52"/>
      <c r="G55" s="54"/>
      <c r="H55" s="54"/>
      <c r="I55" s="54"/>
      <c r="J55" s="54"/>
      <c r="K55" s="53"/>
      <c r="L55" s="52"/>
      <c r="M55" s="53"/>
      <c r="N55" s="38" t="s">
        <v>8573</v>
      </c>
      <c r="O55" s="47"/>
      <c r="P55" s="47"/>
      <c r="Q55" s="47"/>
      <c r="R55" s="39"/>
      <c r="S55" s="38" t="s">
        <v>8573</v>
      </c>
      <c r="T55" s="47"/>
      <c r="U55" s="47"/>
      <c r="V55" s="39"/>
      <c r="W55" s="38" t="s">
        <v>8743</v>
      </c>
      <c r="X55" s="39"/>
      <c r="Y55" s="32"/>
      <c r="Z55" s="32"/>
      <c r="AA55" s="52"/>
      <c r="AB55" s="53"/>
    </row>
    <row r="56" spans="1:28" ht="30" customHeight="1" x14ac:dyDescent="0.2">
      <c r="A56" s="69"/>
      <c r="B56" s="38" t="s">
        <v>8755</v>
      </c>
      <c r="C56" s="52"/>
      <c r="D56" s="38" t="s">
        <v>8756</v>
      </c>
      <c r="E56" s="38" t="s">
        <v>8757</v>
      </c>
      <c r="F56" s="52"/>
      <c r="G56" s="54"/>
      <c r="H56" s="54"/>
      <c r="I56" s="54"/>
      <c r="J56" s="54"/>
      <c r="K56" s="53"/>
      <c r="L56" s="52"/>
      <c r="M56" s="53"/>
      <c r="N56" s="38" t="s">
        <v>8702</v>
      </c>
      <c r="O56" s="47"/>
      <c r="P56" s="47"/>
      <c r="Q56" s="47"/>
      <c r="R56" s="39"/>
      <c r="S56" s="38" t="s">
        <v>8726</v>
      </c>
      <c r="T56" s="47"/>
      <c r="U56" s="47"/>
      <c r="V56" s="39"/>
      <c r="W56" s="38" t="s">
        <v>8743</v>
      </c>
      <c r="X56" s="39"/>
      <c r="Y56" s="32"/>
      <c r="Z56" s="32"/>
      <c r="AA56" s="52"/>
      <c r="AB56" s="53"/>
    </row>
    <row r="57" spans="1:28" ht="29.75" customHeight="1" x14ac:dyDescent="0.2">
      <c r="A57" s="71"/>
      <c r="B57" s="38" t="s">
        <v>8758</v>
      </c>
      <c r="C57" s="52"/>
      <c r="D57" s="38" t="s">
        <v>8759</v>
      </c>
      <c r="E57" s="38" t="s">
        <v>8760</v>
      </c>
      <c r="F57" s="52"/>
      <c r="G57" s="54"/>
      <c r="H57" s="54"/>
      <c r="I57" s="54"/>
      <c r="J57" s="54"/>
      <c r="K57" s="53"/>
      <c r="L57" s="52"/>
      <c r="M57" s="53"/>
      <c r="N57" s="38" t="s">
        <v>8561</v>
      </c>
      <c r="O57" s="47"/>
      <c r="P57" s="47"/>
      <c r="Q57" s="47"/>
      <c r="R57" s="39"/>
      <c r="S57" s="38" t="s">
        <v>8643</v>
      </c>
      <c r="T57" s="47"/>
      <c r="U57" s="47"/>
      <c r="V57" s="39"/>
      <c r="W57" s="38" t="s">
        <v>8743</v>
      </c>
      <c r="X57" s="39"/>
      <c r="Y57" s="32"/>
      <c r="Z57" s="32"/>
      <c r="AA57" s="52"/>
      <c r="AB57" s="53"/>
    </row>
    <row r="58" spans="1:28" ht="30" customHeight="1" x14ac:dyDescent="0.2">
      <c r="A58" s="52"/>
      <c r="B58" s="38" t="s">
        <v>8761</v>
      </c>
      <c r="C58" s="52"/>
      <c r="D58" s="38" t="s">
        <v>8762</v>
      </c>
      <c r="E58" s="38" t="s">
        <v>8763</v>
      </c>
      <c r="F58" s="52"/>
      <c r="G58" s="54"/>
      <c r="H58" s="54"/>
      <c r="I58" s="54"/>
      <c r="J58" s="54"/>
      <c r="K58" s="53"/>
      <c r="L58" s="52"/>
      <c r="M58" s="53"/>
      <c r="N58" s="38" t="s">
        <v>8764</v>
      </c>
      <c r="O58" s="47"/>
      <c r="P58" s="47"/>
      <c r="Q58" s="47"/>
      <c r="R58" s="39"/>
      <c r="S58" s="38" t="s">
        <v>8765</v>
      </c>
      <c r="T58" s="47"/>
      <c r="U58" s="47"/>
      <c r="V58" s="39"/>
      <c r="W58" s="38" t="s">
        <v>8743</v>
      </c>
      <c r="X58" s="39"/>
      <c r="Y58" s="32"/>
      <c r="Z58" s="32"/>
      <c r="AA58" s="52"/>
      <c r="AB58" s="53"/>
    </row>
    <row r="59" spans="1:28" ht="17" customHeight="1" x14ac:dyDescent="0.2">
      <c r="A59" s="42">
        <v>-29</v>
      </c>
      <c r="B59" s="38" t="s">
        <v>8766</v>
      </c>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39"/>
    </row>
    <row r="60" spans="1:28" ht="30" customHeight="1" x14ac:dyDescent="0.2">
      <c r="A60" s="38" t="s">
        <v>8767</v>
      </c>
      <c r="B60" s="38" t="s">
        <v>8768</v>
      </c>
      <c r="C60" s="38" t="s">
        <v>8559</v>
      </c>
      <c r="D60" s="38" t="s">
        <v>8769</v>
      </c>
      <c r="E60" s="38" t="s">
        <v>8770</v>
      </c>
      <c r="F60" s="57">
        <v>10</v>
      </c>
      <c r="G60" s="58"/>
      <c r="H60" s="58"/>
      <c r="I60" s="58"/>
      <c r="J60" s="58"/>
      <c r="K60" s="59"/>
      <c r="L60" s="57">
        <v>10</v>
      </c>
      <c r="M60" s="59"/>
      <c r="N60" s="38" t="s">
        <v>8573</v>
      </c>
      <c r="O60" s="47"/>
      <c r="P60" s="47"/>
      <c r="Q60" s="47"/>
      <c r="R60" s="39"/>
      <c r="S60" s="38" t="s">
        <v>8573</v>
      </c>
      <c r="T60" s="47"/>
      <c r="U60" s="47"/>
      <c r="V60" s="39"/>
      <c r="W60" s="52"/>
      <c r="X60" s="53"/>
      <c r="Y60" s="32"/>
      <c r="Z60" s="32"/>
      <c r="AA60" s="52"/>
      <c r="AB60" s="53"/>
    </row>
    <row r="61" spans="1:28" ht="29" customHeight="1" x14ac:dyDescent="0.2">
      <c r="A61" s="38" t="s">
        <v>8771</v>
      </c>
      <c r="B61" s="38" t="s">
        <v>8772</v>
      </c>
      <c r="C61" s="38" t="s">
        <v>8559</v>
      </c>
      <c r="D61" s="87">
        <v>65386</v>
      </c>
      <c r="E61" s="38" t="s">
        <v>8773</v>
      </c>
      <c r="F61" s="57">
        <v>10</v>
      </c>
      <c r="G61" s="58"/>
      <c r="H61" s="58"/>
      <c r="I61" s="58"/>
      <c r="J61" s="58"/>
      <c r="K61" s="59"/>
      <c r="L61" s="57">
        <v>10</v>
      </c>
      <c r="M61" s="59"/>
      <c r="N61" s="38" t="s">
        <v>8573</v>
      </c>
      <c r="O61" s="47"/>
      <c r="P61" s="47"/>
      <c r="Q61" s="47"/>
      <c r="R61" s="39"/>
      <c r="S61" s="38" t="s">
        <v>8573</v>
      </c>
      <c r="T61" s="47"/>
      <c r="U61" s="47"/>
      <c r="V61" s="39"/>
      <c r="W61" s="52"/>
      <c r="X61" s="53"/>
      <c r="Y61" s="26" t="s">
        <v>8562</v>
      </c>
      <c r="Z61" s="32"/>
      <c r="AA61" s="52"/>
      <c r="AB61" s="53"/>
    </row>
    <row r="62" spans="1:28" ht="31.5" customHeight="1" x14ac:dyDescent="0.2">
      <c r="A62" s="42">
        <v>-30</v>
      </c>
      <c r="B62" s="44" t="s">
        <v>8774</v>
      </c>
      <c r="C62" s="38" t="s">
        <v>8775</v>
      </c>
      <c r="D62" s="44" t="s">
        <v>8776</v>
      </c>
      <c r="E62" s="38" t="s">
        <v>8573</v>
      </c>
      <c r="F62" s="38" t="s">
        <v>8777</v>
      </c>
      <c r="G62" s="47"/>
      <c r="H62" s="47"/>
      <c r="I62" s="47"/>
      <c r="J62" s="47"/>
      <c r="K62" s="39"/>
      <c r="L62" s="38" t="s">
        <v>8777</v>
      </c>
      <c r="M62" s="39"/>
      <c r="N62" s="38" t="s">
        <v>8778</v>
      </c>
      <c r="O62" s="47"/>
      <c r="P62" s="47"/>
      <c r="Q62" s="47"/>
      <c r="R62" s="39"/>
      <c r="S62" s="38" t="s">
        <v>8778</v>
      </c>
      <c r="T62" s="47"/>
      <c r="U62" s="47"/>
      <c r="V62" s="39"/>
      <c r="W62" s="38" t="s">
        <v>8779</v>
      </c>
      <c r="X62" s="39"/>
      <c r="Y62" s="26" t="s">
        <v>8562</v>
      </c>
      <c r="Z62" s="26" t="s">
        <v>8562</v>
      </c>
      <c r="AA62" s="38" t="s">
        <v>8562</v>
      </c>
      <c r="AB62" s="39"/>
    </row>
    <row r="63" spans="1:28" ht="43" customHeight="1" x14ac:dyDescent="0.2">
      <c r="A63" s="42">
        <v>-31</v>
      </c>
      <c r="B63" s="38" t="s">
        <v>8780</v>
      </c>
      <c r="C63" s="38" t="s">
        <v>8679</v>
      </c>
      <c r="D63" s="44" t="s">
        <v>8781</v>
      </c>
      <c r="E63" s="38" t="s">
        <v>8782</v>
      </c>
      <c r="F63" s="38" t="s">
        <v>8605</v>
      </c>
      <c r="G63" s="47"/>
      <c r="H63" s="47"/>
      <c r="I63" s="47"/>
      <c r="J63" s="47"/>
      <c r="K63" s="39"/>
      <c r="L63" s="38" t="s">
        <v>8605</v>
      </c>
      <c r="M63" s="39"/>
      <c r="N63" s="38" t="s">
        <v>8573</v>
      </c>
      <c r="O63" s="47"/>
      <c r="P63" s="47"/>
      <c r="Q63" s="47"/>
      <c r="R63" s="39"/>
      <c r="S63" s="38" t="s">
        <v>8573</v>
      </c>
      <c r="T63" s="47"/>
      <c r="U63" s="47"/>
      <c r="V63" s="39"/>
      <c r="W63" s="52"/>
      <c r="X63" s="53"/>
      <c r="Y63" s="32"/>
      <c r="Z63" s="32"/>
      <c r="AA63" s="52"/>
      <c r="AB63" s="53"/>
    </row>
    <row r="64" spans="1:28" ht="29" customHeight="1" x14ac:dyDescent="0.2">
      <c r="A64" s="42">
        <v>-32</v>
      </c>
      <c r="B64" s="38" t="s">
        <v>8783</v>
      </c>
      <c r="C64" s="38" t="s">
        <v>8559</v>
      </c>
      <c r="D64" s="38" t="s">
        <v>8784</v>
      </c>
      <c r="E64" s="38" t="s">
        <v>8785</v>
      </c>
      <c r="F64" s="38" t="s">
        <v>8786</v>
      </c>
      <c r="G64" s="47"/>
      <c r="H64" s="47"/>
      <c r="I64" s="47"/>
      <c r="J64" s="47"/>
      <c r="K64" s="39"/>
      <c r="L64" s="38" t="s">
        <v>8786</v>
      </c>
      <c r="M64" s="39"/>
      <c r="N64" s="38" t="s">
        <v>8573</v>
      </c>
      <c r="O64" s="47"/>
      <c r="P64" s="47"/>
      <c r="Q64" s="47"/>
      <c r="R64" s="39"/>
      <c r="S64" s="38" t="s">
        <v>8573</v>
      </c>
      <c r="T64" s="47"/>
      <c r="U64" s="47"/>
      <c r="V64" s="39"/>
      <c r="W64" s="52"/>
      <c r="X64" s="53"/>
      <c r="Y64" s="32"/>
      <c r="Z64" s="32"/>
      <c r="AA64" s="52"/>
      <c r="AB64" s="53"/>
    </row>
    <row r="65" spans="1:28" ht="30" customHeight="1" x14ac:dyDescent="0.2">
      <c r="A65" s="42">
        <v>-33</v>
      </c>
      <c r="B65" s="38" t="s">
        <v>8787</v>
      </c>
      <c r="C65" s="38" t="s">
        <v>8564</v>
      </c>
      <c r="D65" s="38" t="s">
        <v>8788</v>
      </c>
      <c r="E65" s="38" t="s">
        <v>8789</v>
      </c>
      <c r="F65" s="38" t="s">
        <v>8790</v>
      </c>
      <c r="G65" s="47"/>
      <c r="H65" s="47"/>
      <c r="I65" s="47"/>
      <c r="J65" s="47"/>
      <c r="K65" s="39"/>
      <c r="L65" s="38" t="s">
        <v>8790</v>
      </c>
      <c r="M65" s="39"/>
      <c r="N65" s="38" t="s">
        <v>8573</v>
      </c>
      <c r="O65" s="47"/>
      <c r="P65" s="47"/>
      <c r="Q65" s="47"/>
      <c r="R65" s="39"/>
      <c r="S65" s="38" t="s">
        <v>8573</v>
      </c>
      <c r="T65" s="47"/>
      <c r="U65" s="47"/>
      <c r="V65" s="39"/>
      <c r="W65" s="52"/>
      <c r="X65" s="53"/>
      <c r="Y65" s="26" t="s">
        <v>8562</v>
      </c>
      <c r="Z65" s="32"/>
      <c r="AA65" s="52"/>
      <c r="AB65" s="53"/>
    </row>
    <row r="66" spans="1:28" ht="43" customHeight="1" x14ac:dyDescent="0.2">
      <c r="A66" s="42">
        <v>-34</v>
      </c>
      <c r="B66" s="38" t="s">
        <v>8791</v>
      </c>
      <c r="C66" s="38" t="s">
        <v>8638</v>
      </c>
      <c r="D66" s="38" t="s">
        <v>8792</v>
      </c>
      <c r="E66" s="38" t="s">
        <v>8793</v>
      </c>
      <c r="F66" s="38" t="s">
        <v>8794</v>
      </c>
      <c r="G66" s="47"/>
      <c r="H66" s="47"/>
      <c r="I66" s="47"/>
      <c r="J66" s="47"/>
      <c r="K66" s="39"/>
      <c r="L66" s="38" t="s">
        <v>8795</v>
      </c>
      <c r="M66" s="39"/>
      <c r="N66" s="44" t="s">
        <v>8796</v>
      </c>
      <c r="O66" s="45"/>
      <c r="P66" s="45"/>
      <c r="Q66" s="45"/>
      <c r="R66" s="46"/>
      <c r="S66" s="44" t="s">
        <v>8796</v>
      </c>
      <c r="T66" s="45"/>
      <c r="U66" s="45"/>
      <c r="V66" s="46"/>
      <c r="W66" s="38" t="s">
        <v>8797</v>
      </c>
      <c r="X66" s="39"/>
      <c r="Y66" s="26" t="s">
        <v>8562</v>
      </c>
      <c r="Z66" s="32"/>
      <c r="AA66" s="38" t="s">
        <v>8562</v>
      </c>
      <c r="AB66" s="39"/>
    </row>
    <row r="67" spans="1:28" ht="42" customHeight="1" x14ac:dyDescent="0.2">
      <c r="A67" s="42">
        <v>-35</v>
      </c>
      <c r="B67" s="38" t="s">
        <v>8798</v>
      </c>
      <c r="C67" s="38" t="s">
        <v>8559</v>
      </c>
      <c r="D67" s="38" t="s">
        <v>8799</v>
      </c>
      <c r="E67" s="38" t="s">
        <v>8800</v>
      </c>
      <c r="F67" s="38" t="s">
        <v>8801</v>
      </c>
      <c r="G67" s="47"/>
      <c r="H67" s="47"/>
      <c r="I67" s="47"/>
      <c r="J67" s="47"/>
      <c r="K67" s="47"/>
      <c r="L67" s="47"/>
      <c r="M67" s="47"/>
      <c r="N67" s="47"/>
      <c r="O67" s="47"/>
      <c r="P67" s="47"/>
      <c r="Q67" s="47"/>
      <c r="R67" s="47"/>
      <c r="S67" s="47"/>
      <c r="T67" s="47"/>
      <c r="U67" s="47"/>
      <c r="V67" s="47"/>
      <c r="W67" s="47"/>
      <c r="X67" s="47"/>
      <c r="Y67" s="47"/>
      <c r="Z67" s="47"/>
      <c r="AA67" s="47"/>
      <c r="AB67" s="39"/>
    </row>
    <row r="68" spans="1:28" ht="42.5" customHeight="1" x14ac:dyDescent="0.2">
      <c r="A68" s="42">
        <v>-36</v>
      </c>
      <c r="B68" s="38" t="s">
        <v>8802</v>
      </c>
      <c r="C68" s="38" t="s">
        <v>8803</v>
      </c>
      <c r="D68" s="44" t="s">
        <v>8804</v>
      </c>
      <c r="E68" s="38" t="s">
        <v>8573</v>
      </c>
      <c r="F68" s="38" t="s">
        <v>8805</v>
      </c>
      <c r="G68" s="47"/>
      <c r="H68" s="47"/>
      <c r="I68" s="47"/>
      <c r="J68" s="47"/>
      <c r="K68" s="39"/>
      <c r="L68" s="38" t="s">
        <v>8806</v>
      </c>
      <c r="M68" s="39"/>
      <c r="N68" s="38" t="s">
        <v>8807</v>
      </c>
      <c r="O68" s="47"/>
      <c r="P68" s="47"/>
      <c r="Q68" s="47"/>
      <c r="R68" s="39"/>
      <c r="S68" s="38" t="s">
        <v>8808</v>
      </c>
      <c r="T68" s="47"/>
      <c r="U68" s="47"/>
      <c r="V68" s="39"/>
      <c r="W68" s="52"/>
      <c r="X68" s="53"/>
      <c r="Y68" s="26" t="s">
        <v>8562</v>
      </c>
      <c r="Z68" s="32"/>
      <c r="AA68" s="38" t="s">
        <v>8562</v>
      </c>
      <c r="AB68" s="39"/>
    </row>
    <row r="69" spans="1:28" ht="95" customHeight="1" x14ac:dyDescent="0.2">
      <c r="A69" s="42">
        <v>-37</v>
      </c>
      <c r="B69" s="38" t="s">
        <v>8809</v>
      </c>
      <c r="C69" s="38" t="s">
        <v>8810</v>
      </c>
      <c r="D69" s="38" t="s">
        <v>8573</v>
      </c>
      <c r="E69" s="38" t="s">
        <v>8573</v>
      </c>
      <c r="F69" s="44"/>
      <c r="G69" s="45"/>
      <c r="H69" s="45"/>
      <c r="I69" s="45"/>
      <c r="J69" s="45"/>
      <c r="K69" s="46"/>
      <c r="L69" s="44"/>
      <c r="M69" s="46"/>
      <c r="N69" s="38" t="s">
        <v>8573</v>
      </c>
      <c r="O69" s="47"/>
      <c r="P69" s="47"/>
      <c r="Q69" s="47"/>
      <c r="R69" s="39"/>
      <c r="S69" s="38" t="s">
        <v>8573</v>
      </c>
      <c r="T69" s="47"/>
      <c r="U69" s="47"/>
      <c r="V69" s="39"/>
      <c r="W69" s="44" t="s">
        <v>8811</v>
      </c>
      <c r="X69" s="46"/>
      <c r="Y69" s="26" t="s">
        <v>8562</v>
      </c>
      <c r="Z69" s="26" t="s">
        <v>8562</v>
      </c>
      <c r="AA69" s="38" t="s">
        <v>8562</v>
      </c>
      <c r="AB69" s="39"/>
    </row>
    <row r="70" spans="1:28" ht="31.5" customHeight="1" x14ac:dyDescent="0.2">
      <c r="A70" s="42">
        <v>-38</v>
      </c>
      <c r="B70" s="38" t="s">
        <v>8812</v>
      </c>
      <c r="C70" s="38" t="s">
        <v>8564</v>
      </c>
      <c r="D70" s="44" t="s">
        <v>8813</v>
      </c>
      <c r="E70" s="38" t="s">
        <v>8814</v>
      </c>
      <c r="F70" s="38" t="s">
        <v>8670</v>
      </c>
      <c r="G70" s="47"/>
      <c r="H70" s="47"/>
      <c r="I70" s="47"/>
      <c r="J70" s="47"/>
      <c r="K70" s="39"/>
      <c r="L70" s="38" t="s">
        <v>8671</v>
      </c>
      <c r="M70" s="39"/>
      <c r="N70" s="38" t="s">
        <v>8670</v>
      </c>
      <c r="O70" s="47"/>
      <c r="P70" s="47"/>
      <c r="Q70" s="47"/>
      <c r="R70" s="39"/>
      <c r="S70" s="38" t="s">
        <v>8671</v>
      </c>
      <c r="T70" s="47"/>
      <c r="U70" s="47"/>
      <c r="V70" s="39"/>
      <c r="W70" s="52"/>
      <c r="X70" s="53"/>
      <c r="Y70" s="32"/>
      <c r="Z70" s="32"/>
      <c r="AA70" s="52"/>
      <c r="AB70" s="53"/>
    </row>
    <row r="71" spans="1:28" ht="31.5" customHeight="1" x14ac:dyDescent="0.2">
      <c r="A71" s="42">
        <v>-39</v>
      </c>
      <c r="B71" s="38" t="s">
        <v>8815</v>
      </c>
      <c r="C71" s="38" t="s">
        <v>8564</v>
      </c>
      <c r="D71" s="44" t="s">
        <v>8816</v>
      </c>
      <c r="E71" s="38" t="s">
        <v>8817</v>
      </c>
      <c r="F71" s="38" t="s">
        <v>8671</v>
      </c>
      <c r="G71" s="47"/>
      <c r="H71" s="47"/>
      <c r="I71" s="47"/>
      <c r="J71" s="47"/>
      <c r="K71" s="39"/>
      <c r="L71" s="38" t="s">
        <v>8818</v>
      </c>
      <c r="M71" s="39"/>
      <c r="N71" s="38" t="s">
        <v>8689</v>
      </c>
      <c r="O71" s="47"/>
      <c r="P71" s="47"/>
      <c r="Q71" s="47"/>
      <c r="R71" s="39"/>
      <c r="S71" s="38" t="s">
        <v>8665</v>
      </c>
      <c r="T71" s="47"/>
      <c r="U71" s="47"/>
      <c r="V71" s="39"/>
      <c r="W71" s="52"/>
      <c r="X71" s="53"/>
      <c r="Y71" s="32"/>
      <c r="Z71" s="32"/>
      <c r="AA71" s="52"/>
      <c r="AB71" s="53"/>
    </row>
    <row r="72" spans="1:28" ht="31.5" customHeight="1" x14ac:dyDescent="0.2">
      <c r="A72" s="42">
        <v>-40</v>
      </c>
      <c r="B72" s="38" t="s">
        <v>8819</v>
      </c>
      <c r="C72" s="38" t="s">
        <v>8775</v>
      </c>
      <c r="D72" s="44" t="s">
        <v>8820</v>
      </c>
      <c r="E72" s="38" t="s">
        <v>8821</v>
      </c>
      <c r="F72" s="38" t="s">
        <v>8822</v>
      </c>
      <c r="G72" s="47"/>
      <c r="H72" s="47"/>
      <c r="I72" s="47"/>
      <c r="J72" s="47"/>
      <c r="K72" s="39"/>
      <c r="L72" s="38" t="s">
        <v>8822</v>
      </c>
      <c r="M72" s="39"/>
      <c r="N72" s="38" t="s">
        <v>8823</v>
      </c>
      <c r="O72" s="47"/>
      <c r="P72" s="47"/>
      <c r="Q72" s="47"/>
      <c r="R72" s="39"/>
      <c r="S72" s="38" t="s">
        <v>8823</v>
      </c>
      <c r="T72" s="47"/>
      <c r="U72" s="47"/>
      <c r="V72" s="39"/>
      <c r="W72" s="52"/>
      <c r="X72" s="53"/>
      <c r="Y72" s="32"/>
      <c r="Z72" s="32"/>
      <c r="AA72" s="52"/>
      <c r="AB72" s="53"/>
    </row>
    <row r="73" spans="1:28" ht="31.5" customHeight="1" x14ac:dyDescent="0.2">
      <c r="A73" s="42">
        <v>-41</v>
      </c>
      <c r="B73" s="38" t="s">
        <v>8824</v>
      </c>
      <c r="C73" s="38" t="s">
        <v>8825</v>
      </c>
      <c r="D73" s="44" t="s">
        <v>8826</v>
      </c>
      <c r="E73" s="38" t="s">
        <v>8827</v>
      </c>
      <c r="F73" s="38" t="s">
        <v>8828</v>
      </c>
      <c r="G73" s="47"/>
      <c r="H73" s="47"/>
      <c r="I73" s="47"/>
      <c r="J73" s="47"/>
      <c r="K73" s="39"/>
      <c r="L73" s="38" t="s">
        <v>8829</v>
      </c>
      <c r="M73" s="39"/>
      <c r="N73" s="38" t="s">
        <v>8830</v>
      </c>
      <c r="O73" s="47"/>
      <c r="P73" s="47"/>
      <c r="Q73" s="47"/>
      <c r="R73" s="39"/>
      <c r="S73" s="38" t="s">
        <v>8831</v>
      </c>
      <c r="T73" s="47"/>
      <c r="U73" s="47"/>
      <c r="V73" s="39"/>
      <c r="W73" s="52"/>
      <c r="X73" s="53"/>
      <c r="Y73" s="32"/>
      <c r="Z73" s="32"/>
      <c r="AA73" s="38" t="s">
        <v>8562</v>
      </c>
      <c r="AB73" s="39"/>
    </row>
    <row r="74" spans="1:28" ht="42" customHeight="1" x14ac:dyDescent="0.2">
      <c r="A74" s="42">
        <v>-42</v>
      </c>
      <c r="B74" s="38" t="s">
        <v>8832</v>
      </c>
      <c r="C74" s="38" t="s">
        <v>8609</v>
      </c>
      <c r="D74" s="38" t="s">
        <v>8833</v>
      </c>
      <c r="E74" s="38" t="s">
        <v>8834</v>
      </c>
      <c r="F74" s="38" t="s">
        <v>8830</v>
      </c>
      <c r="G74" s="47"/>
      <c r="H74" s="47"/>
      <c r="I74" s="47"/>
      <c r="J74" s="47"/>
      <c r="K74" s="39"/>
      <c r="L74" s="38" t="s">
        <v>8831</v>
      </c>
      <c r="M74" s="39"/>
      <c r="N74" s="38" t="s">
        <v>8835</v>
      </c>
      <c r="O74" s="47"/>
      <c r="P74" s="47"/>
      <c r="Q74" s="47"/>
      <c r="R74" s="39"/>
      <c r="S74" s="38" t="s">
        <v>8836</v>
      </c>
      <c r="T74" s="47"/>
      <c r="U74" s="47"/>
      <c r="V74" s="39"/>
      <c r="W74" s="52"/>
      <c r="X74" s="53"/>
      <c r="Y74" s="32"/>
      <c r="Z74" s="32"/>
      <c r="AA74" s="52"/>
      <c r="AB74" s="53"/>
    </row>
    <row r="75" spans="1:28" ht="43" customHeight="1" x14ac:dyDescent="0.2">
      <c r="A75" s="42">
        <v>-43</v>
      </c>
      <c r="B75" s="38" t="s">
        <v>8837</v>
      </c>
      <c r="C75" s="38" t="s">
        <v>8559</v>
      </c>
      <c r="D75" s="38" t="s">
        <v>8838</v>
      </c>
      <c r="E75" s="38" t="s">
        <v>8838</v>
      </c>
      <c r="F75" s="38" t="s">
        <v>8839</v>
      </c>
      <c r="G75" s="47"/>
      <c r="H75" s="47"/>
      <c r="I75" s="47"/>
      <c r="J75" s="47"/>
      <c r="K75" s="39"/>
      <c r="L75" s="38" t="s">
        <v>8840</v>
      </c>
      <c r="M75" s="39"/>
      <c r="N75" s="38" t="s">
        <v>8676</v>
      </c>
      <c r="O75" s="47"/>
      <c r="P75" s="47"/>
      <c r="Q75" s="47"/>
      <c r="R75" s="39"/>
      <c r="S75" s="38" t="s">
        <v>8677</v>
      </c>
      <c r="T75" s="47"/>
      <c r="U75" s="47"/>
      <c r="V75" s="39"/>
      <c r="W75" s="38" t="s">
        <v>8841</v>
      </c>
      <c r="X75" s="39"/>
      <c r="Y75" s="26" t="s">
        <v>8562</v>
      </c>
      <c r="Z75" s="26" t="s">
        <v>8562</v>
      </c>
      <c r="AA75" s="38" t="s">
        <v>8562</v>
      </c>
      <c r="AB75" s="39"/>
    </row>
    <row r="76" spans="1:28" ht="47.25" customHeight="1" x14ac:dyDescent="0.2">
      <c r="A76" s="42">
        <v>-44</v>
      </c>
      <c r="B76" s="38" t="s">
        <v>8842</v>
      </c>
      <c r="C76" s="38" t="s">
        <v>8638</v>
      </c>
      <c r="D76" s="44" t="s">
        <v>8843</v>
      </c>
      <c r="E76" s="44" t="s">
        <v>8844</v>
      </c>
      <c r="F76" s="38" t="s">
        <v>8845</v>
      </c>
      <c r="G76" s="47"/>
      <c r="H76" s="47"/>
      <c r="I76" s="47"/>
      <c r="J76" s="47"/>
      <c r="K76" s="39"/>
      <c r="L76" s="38" t="s">
        <v>8845</v>
      </c>
      <c r="M76" s="39"/>
      <c r="N76" s="38" t="s">
        <v>8846</v>
      </c>
      <c r="O76" s="47"/>
      <c r="P76" s="47"/>
      <c r="Q76" s="47"/>
      <c r="R76" s="39"/>
      <c r="S76" s="38" t="s">
        <v>8828</v>
      </c>
      <c r="T76" s="47"/>
      <c r="U76" s="47"/>
      <c r="V76" s="39"/>
      <c r="W76" s="38" t="s">
        <v>8847</v>
      </c>
      <c r="X76" s="39"/>
      <c r="Y76" s="26" t="s">
        <v>8562</v>
      </c>
      <c r="Z76" s="26" t="s">
        <v>8562</v>
      </c>
      <c r="AA76" s="38" t="s">
        <v>8562</v>
      </c>
      <c r="AB76" s="39"/>
    </row>
    <row r="77" spans="1:28" ht="18" customHeight="1" x14ac:dyDescent="0.15">
      <c r="A77" s="42">
        <v>-45</v>
      </c>
      <c r="B77" s="38" t="s">
        <v>8848</v>
      </c>
      <c r="C77" s="38" t="s">
        <v>8564</v>
      </c>
      <c r="D77" s="38" t="s">
        <v>8849</v>
      </c>
      <c r="E77" s="38" t="s">
        <v>8850</v>
      </c>
      <c r="F77" s="38" t="s">
        <v>8851</v>
      </c>
      <c r="G77" s="47"/>
      <c r="H77" s="47"/>
      <c r="I77" s="47"/>
      <c r="J77" s="47"/>
      <c r="K77" s="39"/>
      <c r="L77" s="38" t="s">
        <v>8852</v>
      </c>
      <c r="M77" s="39"/>
      <c r="N77" s="38" t="s">
        <v>8853</v>
      </c>
      <c r="O77" s="47"/>
      <c r="P77" s="47"/>
      <c r="Q77" s="47"/>
      <c r="R77" s="39"/>
      <c r="S77" s="38" t="s">
        <v>8854</v>
      </c>
      <c r="T77" s="47"/>
      <c r="U77" s="47"/>
      <c r="V77" s="39"/>
      <c r="W77" s="49"/>
      <c r="X77" s="50"/>
      <c r="Y77" s="30"/>
      <c r="Z77" s="30"/>
      <c r="AA77" s="49"/>
      <c r="AB77" s="50"/>
    </row>
    <row r="78" spans="1:28" ht="54.75" customHeight="1" x14ac:dyDescent="0.2">
      <c r="A78" s="42">
        <v>-46</v>
      </c>
      <c r="B78" s="38" t="s">
        <v>8855</v>
      </c>
      <c r="C78" s="38" t="s">
        <v>8856</v>
      </c>
      <c r="D78" s="38" t="s">
        <v>8857</v>
      </c>
      <c r="E78" s="38" t="s">
        <v>8858</v>
      </c>
      <c r="F78" s="38" t="s">
        <v>8859</v>
      </c>
      <c r="G78" s="47"/>
      <c r="H78" s="47"/>
      <c r="I78" s="47"/>
      <c r="J78" s="47"/>
      <c r="K78" s="39"/>
      <c r="L78" s="38" t="s">
        <v>8860</v>
      </c>
      <c r="M78" s="39"/>
      <c r="N78" s="38" t="s">
        <v>8861</v>
      </c>
      <c r="O78" s="47"/>
      <c r="P78" s="47"/>
      <c r="Q78" s="47"/>
      <c r="R78" s="39"/>
      <c r="S78" s="38" t="s">
        <v>8861</v>
      </c>
      <c r="T78" s="47"/>
      <c r="U78" s="47"/>
      <c r="V78" s="39"/>
      <c r="W78" s="44"/>
      <c r="X78" s="46"/>
      <c r="Y78" s="27"/>
      <c r="Z78" s="27"/>
      <c r="AA78" s="44"/>
      <c r="AB78" s="46"/>
    </row>
    <row r="79" spans="1:28" ht="55" customHeight="1" x14ac:dyDescent="0.2">
      <c r="A79" s="42">
        <v>-47</v>
      </c>
      <c r="B79" s="38" t="s">
        <v>8862</v>
      </c>
      <c r="C79" s="38" t="s">
        <v>8856</v>
      </c>
      <c r="D79" s="38" t="s">
        <v>8863</v>
      </c>
      <c r="E79" s="38" t="s">
        <v>8864</v>
      </c>
      <c r="F79" s="38" t="s">
        <v>8865</v>
      </c>
      <c r="G79" s="47"/>
      <c r="H79" s="47"/>
      <c r="I79" s="47"/>
      <c r="J79" s="47"/>
      <c r="K79" s="39"/>
      <c r="L79" s="38" t="s">
        <v>8866</v>
      </c>
      <c r="M79" s="39"/>
      <c r="N79" s="38" t="s">
        <v>8861</v>
      </c>
      <c r="O79" s="47"/>
      <c r="P79" s="47"/>
      <c r="Q79" s="47"/>
      <c r="R79" s="39"/>
      <c r="S79" s="38" t="s">
        <v>8861</v>
      </c>
      <c r="T79" s="47"/>
      <c r="U79" s="47"/>
      <c r="V79" s="39"/>
      <c r="W79" s="44"/>
      <c r="X79" s="46"/>
      <c r="Y79" s="27"/>
      <c r="Z79" s="27"/>
      <c r="AA79" s="44"/>
      <c r="AB79" s="46"/>
    </row>
    <row r="80" spans="1:28" ht="63" customHeight="1" x14ac:dyDescent="0.2">
      <c r="A80" s="42">
        <v>-48</v>
      </c>
      <c r="B80" s="38" t="s">
        <v>8867</v>
      </c>
      <c r="C80" s="38" t="s">
        <v>8868</v>
      </c>
      <c r="D80" s="44" t="s">
        <v>8869</v>
      </c>
      <c r="E80" s="38" t="s">
        <v>8870</v>
      </c>
      <c r="F80" s="38" t="s">
        <v>8716</v>
      </c>
      <c r="G80" s="47"/>
      <c r="H80" s="47"/>
      <c r="I80" s="47"/>
      <c r="J80" s="47"/>
      <c r="K80" s="39"/>
      <c r="L80" s="38" t="s">
        <v>8871</v>
      </c>
      <c r="M80" s="39"/>
      <c r="N80" s="38" t="s">
        <v>8872</v>
      </c>
      <c r="O80" s="47"/>
      <c r="P80" s="47"/>
      <c r="Q80" s="47"/>
      <c r="R80" s="39"/>
      <c r="S80" s="38" t="s">
        <v>8823</v>
      </c>
      <c r="T80" s="47"/>
      <c r="U80" s="47"/>
      <c r="V80" s="39"/>
      <c r="W80" s="44"/>
      <c r="X80" s="46"/>
      <c r="Y80" s="27"/>
      <c r="Z80" s="27"/>
      <c r="AA80" s="44"/>
      <c r="AB80" s="46"/>
    </row>
    <row r="81" spans="1:28" ht="55" customHeight="1" x14ac:dyDescent="0.2">
      <c r="A81" s="42">
        <v>-49</v>
      </c>
      <c r="B81" s="38" t="s">
        <v>8873</v>
      </c>
      <c r="C81" s="38" t="s">
        <v>8874</v>
      </c>
      <c r="D81" s="44" t="s">
        <v>8875</v>
      </c>
      <c r="E81" s="38" t="s">
        <v>8876</v>
      </c>
      <c r="F81" s="38" t="s">
        <v>8877</v>
      </c>
      <c r="G81" s="47"/>
      <c r="H81" s="47"/>
      <c r="I81" s="47"/>
      <c r="J81" s="47"/>
      <c r="K81" s="39"/>
      <c r="L81" s="38" t="s">
        <v>8878</v>
      </c>
      <c r="M81" s="39"/>
      <c r="N81" s="38" t="s">
        <v>8879</v>
      </c>
      <c r="O81" s="47"/>
      <c r="P81" s="47"/>
      <c r="Q81" s="47"/>
      <c r="R81" s="39"/>
      <c r="S81" s="38" t="s">
        <v>8880</v>
      </c>
      <c r="T81" s="47"/>
      <c r="U81" s="47"/>
      <c r="V81" s="39"/>
      <c r="W81" s="44"/>
      <c r="X81" s="46"/>
      <c r="Y81" s="27"/>
      <c r="Z81" s="27"/>
      <c r="AA81" s="38" t="s">
        <v>8562</v>
      </c>
      <c r="AB81" s="39"/>
    </row>
    <row r="82" spans="1:28" ht="31.5" customHeight="1" x14ac:dyDescent="0.2">
      <c r="A82" s="42">
        <v>-50</v>
      </c>
      <c r="B82" s="38" t="s">
        <v>8881</v>
      </c>
      <c r="C82" s="38" t="s">
        <v>8825</v>
      </c>
      <c r="D82" s="44" t="s">
        <v>8882</v>
      </c>
      <c r="E82" s="38" t="s">
        <v>8883</v>
      </c>
      <c r="F82" s="38" t="s">
        <v>8884</v>
      </c>
      <c r="G82" s="47"/>
      <c r="H82" s="47"/>
      <c r="I82" s="47"/>
      <c r="J82" s="47"/>
      <c r="K82" s="39"/>
      <c r="L82" s="38" t="s">
        <v>8885</v>
      </c>
      <c r="M82" s="39"/>
      <c r="N82" s="38" t="s">
        <v>8886</v>
      </c>
      <c r="O82" s="47"/>
      <c r="P82" s="47"/>
      <c r="Q82" s="47"/>
      <c r="R82" s="39"/>
      <c r="S82" s="38" t="s">
        <v>8887</v>
      </c>
      <c r="T82" s="47"/>
      <c r="U82" s="47"/>
      <c r="V82" s="39"/>
      <c r="W82" s="52"/>
      <c r="X82" s="53"/>
      <c r="Y82" s="32"/>
      <c r="Z82" s="32"/>
      <c r="AA82" s="38" t="s">
        <v>8562</v>
      </c>
      <c r="AB82" s="39"/>
    </row>
    <row r="83" spans="1:28" ht="30" customHeight="1" x14ac:dyDescent="0.2">
      <c r="A83" s="42">
        <v>-51</v>
      </c>
      <c r="B83" s="38" t="s">
        <v>8888</v>
      </c>
      <c r="C83" s="38" t="s">
        <v>8559</v>
      </c>
      <c r="D83" s="87">
        <v>65873</v>
      </c>
      <c r="E83" s="38" t="s">
        <v>8889</v>
      </c>
      <c r="F83" s="38" t="s">
        <v>8890</v>
      </c>
      <c r="G83" s="47"/>
      <c r="H83" s="47"/>
      <c r="I83" s="47"/>
      <c r="J83" s="47"/>
      <c r="K83" s="39"/>
      <c r="L83" s="38" t="s">
        <v>8890</v>
      </c>
      <c r="M83" s="39"/>
      <c r="N83" s="57">
        <v>130</v>
      </c>
      <c r="O83" s="58"/>
      <c r="P83" s="58"/>
      <c r="Q83" s="58"/>
      <c r="R83" s="59"/>
      <c r="S83" s="57">
        <v>51</v>
      </c>
      <c r="T83" s="58"/>
      <c r="U83" s="58"/>
      <c r="V83" s="59"/>
      <c r="W83" s="38" t="s">
        <v>8663</v>
      </c>
      <c r="X83" s="39"/>
      <c r="Y83" s="26" t="s">
        <v>8562</v>
      </c>
      <c r="Z83" s="32"/>
      <c r="AA83" s="52"/>
      <c r="AB83" s="53"/>
    </row>
    <row r="84" spans="1:28" ht="30" customHeight="1" x14ac:dyDescent="0.2">
      <c r="A84" s="42">
        <v>-52</v>
      </c>
      <c r="B84" s="38" t="s">
        <v>8891</v>
      </c>
      <c r="C84" s="38" t="s">
        <v>8892</v>
      </c>
      <c r="D84" s="38" t="s">
        <v>8893</v>
      </c>
      <c r="E84" s="38" t="s">
        <v>8894</v>
      </c>
      <c r="F84" s="38" t="s">
        <v>8786</v>
      </c>
      <c r="G84" s="47"/>
      <c r="H84" s="47"/>
      <c r="I84" s="47"/>
      <c r="J84" s="47"/>
      <c r="K84" s="39"/>
      <c r="L84" s="38" t="s">
        <v>8895</v>
      </c>
      <c r="M84" s="39"/>
      <c r="N84" s="38" t="s">
        <v>8896</v>
      </c>
      <c r="O84" s="47"/>
      <c r="P84" s="47"/>
      <c r="Q84" s="47"/>
      <c r="R84" s="39"/>
      <c r="S84" s="57">
        <v>160</v>
      </c>
      <c r="T84" s="58"/>
      <c r="U84" s="58"/>
      <c r="V84" s="59"/>
      <c r="W84" s="52"/>
      <c r="X84" s="53"/>
      <c r="Y84" s="32"/>
      <c r="Z84" s="32"/>
      <c r="AA84" s="52"/>
      <c r="AB84" s="53"/>
    </row>
    <row r="85" spans="1:28" ht="55" customHeight="1" x14ac:dyDescent="0.2">
      <c r="A85" s="42">
        <v>-53</v>
      </c>
      <c r="B85" s="38" t="s">
        <v>8897</v>
      </c>
      <c r="C85" s="38" t="s">
        <v>8874</v>
      </c>
      <c r="D85" s="44" t="s">
        <v>8898</v>
      </c>
      <c r="E85" s="38" t="s">
        <v>8899</v>
      </c>
      <c r="F85" s="38" t="s">
        <v>8900</v>
      </c>
      <c r="G85" s="47"/>
      <c r="H85" s="47"/>
      <c r="I85" s="47"/>
      <c r="J85" s="47"/>
      <c r="K85" s="39"/>
      <c r="L85" s="38" t="s">
        <v>8901</v>
      </c>
      <c r="M85" s="39"/>
      <c r="N85" s="38" t="s">
        <v>8900</v>
      </c>
      <c r="O85" s="47"/>
      <c r="P85" s="47"/>
      <c r="Q85" s="47"/>
      <c r="R85" s="39"/>
      <c r="S85" s="38" t="s">
        <v>8901</v>
      </c>
      <c r="T85" s="47"/>
      <c r="U85" s="47"/>
      <c r="V85" s="39"/>
      <c r="W85" s="44"/>
      <c r="X85" s="46"/>
      <c r="Y85" s="27"/>
      <c r="Z85" s="27"/>
      <c r="AA85" s="38" t="s">
        <v>8562</v>
      </c>
      <c r="AB85" s="39"/>
    </row>
    <row r="86" spans="1:28" ht="31.5" customHeight="1" x14ac:dyDescent="0.2">
      <c r="A86" s="42">
        <v>-54</v>
      </c>
      <c r="B86" s="38" t="s">
        <v>8902</v>
      </c>
      <c r="C86" s="38" t="s">
        <v>8868</v>
      </c>
      <c r="D86" s="44" t="s">
        <v>8903</v>
      </c>
      <c r="E86" s="38" t="s">
        <v>8904</v>
      </c>
      <c r="F86" s="38" t="s">
        <v>8643</v>
      </c>
      <c r="G86" s="47"/>
      <c r="H86" s="47"/>
      <c r="I86" s="47"/>
      <c r="J86" s="47"/>
      <c r="K86" s="39"/>
      <c r="L86" s="38" t="s">
        <v>8887</v>
      </c>
      <c r="M86" s="39"/>
      <c r="N86" s="38" t="s">
        <v>8853</v>
      </c>
      <c r="O86" s="47"/>
      <c r="P86" s="47"/>
      <c r="Q86" s="47"/>
      <c r="R86" s="39"/>
      <c r="S86" s="38" t="s">
        <v>8854</v>
      </c>
      <c r="T86" s="47"/>
      <c r="U86" s="47"/>
      <c r="V86" s="39"/>
      <c r="W86" s="52"/>
      <c r="X86" s="53"/>
      <c r="Y86" s="32"/>
      <c r="Z86" s="32"/>
      <c r="AA86" s="52"/>
      <c r="AB86" s="53"/>
    </row>
    <row r="87" spans="1:28" ht="31.5" customHeight="1" x14ac:dyDescent="0.2">
      <c r="A87" s="42">
        <v>-55</v>
      </c>
      <c r="B87" s="38" t="s">
        <v>8905</v>
      </c>
      <c r="C87" s="38" t="s">
        <v>8825</v>
      </c>
      <c r="D87" s="44" t="s">
        <v>8906</v>
      </c>
      <c r="E87" s="38" t="s">
        <v>8907</v>
      </c>
      <c r="F87" s="38" t="s">
        <v>8908</v>
      </c>
      <c r="G87" s="47"/>
      <c r="H87" s="47"/>
      <c r="I87" s="47"/>
      <c r="J87" s="47"/>
      <c r="K87" s="39"/>
      <c r="L87" s="38" t="s">
        <v>8909</v>
      </c>
      <c r="M87" s="39"/>
      <c r="N87" s="38" t="s">
        <v>8859</v>
      </c>
      <c r="O87" s="47"/>
      <c r="P87" s="47"/>
      <c r="Q87" s="47"/>
      <c r="R87" s="39"/>
      <c r="S87" s="38" t="s">
        <v>8910</v>
      </c>
      <c r="T87" s="47"/>
      <c r="U87" s="47"/>
      <c r="V87" s="39"/>
      <c r="W87" s="52"/>
      <c r="X87" s="53"/>
      <c r="Y87" s="32"/>
      <c r="Z87" s="32"/>
      <c r="AA87" s="38" t="s">
        <v>8562</v>
      </c>
      <c r="AB87" s="39"/>
    </row>
    <row r="88" spans="1:28" ht="47.25" customHeight="1" x14ac:dyDescent="0.2">
      <c r="A88" s="42">
        <v>-56</v>
      </c>
      <c r="B88" s="38" t="s">
        <v>8911</v>
      </c>
      <c r="C88" s="38" t="s">
        <v>8892</v>
      </c>
      <c r="D88" s="44" t="s">
        <v>8912</v>
      </c>
      <c r="E88" s="44" t="s">
        <v>8913</v>
      </c>
      <c r="F88" s="38" t="s">
        <v>8689</v>
      </c>
      <c r="G88" s="47"/>
      <c r="H88" s="47"/>
      <c r="I88" s="47"/>
      <c r="J88" s="47"/>
      <c r="K88" s="39"/>
      <c r="L88" s="38" t="s">
        <v>8665</v>
      </c>
      <c r="M88" s="39"/>
      <c r="N88" s="57">
        <v>250</v>
      </c>
      <c r="O88" s="58"/>
      <c r="P88" s="58"/>
      <c r="Q88" s="58"/>
      <c r="R88" s="59"/>
      <c r="S88" s="57">
        <v>25</v>
      </c>
      <c r="T88" s="58"/>
      <c r="U88" s="58"/>
      <c r="V88" s="59"/>
      <c r="W88" s="52"/>
      <c r="X88" s="53"/>
      <c r="Y88" s="32"/>
      <c r="Z88" s="32"/>
      <c r="AA88" s="38" t="s">
        <v>8562</v>
      </c>
      <c r="AB88" s="39"/>
    </row>
    <row r="89" spans="1:28" ht="55" customHeight="1" x14ac:dyDescent="0.2">
      <c r="A89" s="42">
        <v>-57</v>
      </c>
      <c r="B89" s="38" t="s">
        <v>8914</v>
      </c>
      <c r="C89" s="38" t="s">
        <v>8874</v>
      </c>
      <c r="D89" s="38" t="s">
        <v>8915</v>
      </c>
      <c r="E89" s="38" t="s">
        <v>8916</v>
      </c>
      <c r="F89" s="38" t="s">
        <v>8676</v>
      </c>
      <c r="G89" s="47"/>
      <c r="H89" s="47"/>
      <c r="I89" s="47"/>
      <c r="J89" s="47"/>
      <c r="K89" s="39"/>
      <c r="L89" s="38" t="s">
        <v>8677</v>
      </c>
      <c r="M89" s="39"/>
      <c r="N89" s="57">
        <v>1</v>
      </c>
      <c r="O89" s="58"/>
      <c r="P89" s="58"/>
      <c r="Q89" s="58"/>
      <c r="R89" s="59"/>
      <c r="S89" s="38" t="s">
        <v>8561</v>
      </c>
      <c r="T89" s="47"/>
      <c r="U89" s="47"/>
      <c r="V89" s="39"/>
      <c r="W89" s="44"/>
      <c r="X89" s="46"/>
      <c r="Y89" s="27"/>
      <c r="Z89" s="27"/>
      <c r="AA89" s="38" t="s">
        <v>8562</v>
      </c>
      <c r="AB89" s="39"/>
    </row>
    <row r="90" spans="1:28" ht="31.5" customHeight="1" x14ac:dyDescent="0.2">
      <c r="A90" s="42">
        <v>-58</v>
      </c>
      <c r="B90" s="38" t="s">
        <v>8917</v>
      </c>
      <c r="C90" s="38" t="s">
        <v>8825</v>
      </c>
      <c r="D90" s="44" t="s">
        <v>8918</v>
      </c>
      <c r="E90" s="38" t="s">
        <v>8919</v>
      </c>
      <c r="F90" s="38" t="s">
        <v>8859</v>
      </c>
      <c r="G90" s="47"/>
      <c r="H90" s="47"/>
      <c r="I90" s="47"/>
      <c r="J90" s="47"/>
      <c r="K90" s="39"/>
      <c r="L90" s="38" t="s">
        <v>8908</v>
      </c>
      <c r="M90" s="39"/>
      <c r="N90" s="38" t="s">
        <v>8920</v>
      </c>
      <c r="O90" s="47"/>
      <c r="P90" s="47"/>
      <c r="Q90" s="47"/>
      <c r="R90" s="39"/>
      <c r="S90" s="38" t="s">
        <v>8921</v>
      </c>
      <c r="T90" s="47"/>
      <c r="U90" s="47"/>
      <c r="V90" s="39"/>
      <c r="W90" s="52"/>
      <c r="X90" s="53"/>
      <c r="Y90" s="32"/>
      <c r="Z90" s="32"/>
      <c r="AA90" s="38" t="s">
        <v>8562</v>
      </c>
      <c r="AB90" s="39"/>
    </row>
    <row r="91" spans="1:28" ht="55" customHeight="1" x14ac:dyDescent="0.2">
      <c r="A91" s="42">
        <v>-59</v>
      </c>
      <c r="B91" s="38" t="s">
        <v>8922</v>
      </c>
      <c r="C91" s="38" t="s">
        <v>8856</v>
      </c>
      <c r="D91" s="38" t="s">
        <v>8923</v>
      </c>
      <c r="E91" s="38" t="s">
        <v>8924</v>
      </c>
      <c r="F91" s="38" t="s">
        <v>8925</v>
      </c>
      <c r="G91" s="47"/>
      <c r="H91" s="47"/>
      <c r="I91" s="47"/>
      <c r="J91" s="47"/>
      <c r="K91" s="39"/>
      <c r="L91" s="38" t="s">
        <v>8926</v>
      </c>
      <c r="M91" s="39"/>
      <c r="N91" s="38" t="s">
        <v>8861</v>
      </c>
      <c r="O91" s="47"/>
      <c r="P91" s="47"/>
      <c r="Q91" s="47"/>
      <c r="R91" s="39"/>
      <c r="S91" s="38" t="s">
        <v>8861</v>
      </c>
      <c r="T91" s="47"/>
      <c r="U91" s="47"/>
      <c r="V91" s="39"/>
      <c r="W91" s="44"/>
      <c r="X91" s="46"/>
      <c r="Y91" s="27"/>
      <c r="Z91" s="27"/>
      <c r="AA91" s="44"/>
      <c r="AB91" s="46"/>
    </row>
    <row r="92" spans="1:28" ht="32" customHeight="1" x14ac:dyDescent="0.2">
      <c r="A92" s="42">
        <v>-60</v>
      </c>
      <c r="B92" s="38" t="s">
        <v>8927</v>
      </c>
      <c r="C92" s="38" t="s">
        <v>8564</v>
      </c>
      <c r="D92" s="38" t="s">
        <v>8928</v>
      </c>
      <c r="E92" s="38" t="s">
        <v>8929</v>
      </c>
      <c r="F92" s="44" t="s">
        <v>8930</v>
      </c>
      <c r="G92" s="45"/>
      <c r="H92" s="45"/>
      <c r="I92" s="45"/>
      <c r="J92" s="45"/>
      <c r="K92" s="46"/>
      <c r="L92" s="38" t="s">
        <v>8931</v>
      </c>
      <c r="M92" s="39"/>
      <c r="N92" s="38" t="s">
        <v>8932</v>
      </c>
      <c r="O92" s="47"/>
      <c r="P92" s="47"/>
      <c r="Q92" s="47"/>
      <c r="R92" s="39"/>
      <c r="S92" s="38" t="s">
        <v>8933</v>
      </c>
      <c r="T92" s="47"/>
      <c r="U92" s="47"/>
      <c r="V92" s="39"/>
      <c r="W92" s="52"/>
      <c r="X92" s="53"/>
      <c r="Y92" s="32"/>
      <c r="Z92" s="32"/>
      <c r="AA92" s="52"/>
      <c r="AB92" s="53"/>
    </row>
    <row r="93" spans="1:28" ht="31.5" customHeight="1" x14ac:dyDescent="0.2">
      <c r="A93" s="42">
        <v>-61</v>
      </c>
      <c r="B93" s="38" t="s">
        <v>8934</v>
      </c>
      <c r="C93" s="38" t="s">
        <v>8892</v>
      </c>
      <c r="D93" s="44" t="s">
        <v>8935</v>
      </c>
      <c r="E93" s="38" t="s">
        <v>8936</v>
      </c>
      <c r="F93" s="38" t="s">
        <v>8937</v>
      </c>
      <c r="G93" s="47"/>
      <c r="H93" s="47"/>
      <c r="I93" s="47"/>
      <c r="J93" s="47"/>
      <c r="K93" s="39"/>
      <c r="L93" s="38" t="s">
        <v>8938</v>
      </c>
      <c r="M93" s="39"/>
      <c r="N93" s="52"/>
      <c r="O93" s="54"/>
      <c r="P93" s="54"/>
      <c r="Q93" s="54"/>
      <c r="R93" s="53"/>
      <c r="S93" s="52"/>
      <c r="T93" s="54"/>
      <c r="U93" s="54"/>
      <c r="V93" s="53"/>
      <c r="W93" s="52"/>
      <c r="X93" s="53"/>
      <c r="Y93" s="32"/>
      <c r="Z93" s="32"/>
      <c r="AA93" s="38" t="s">
        <v>8562</v>
      </c>
      <c r="AB93" s="39"/>
    </row>
    <row r="94" spans="1:28" ht="63" customHeight="1" x14ac:dyDescent="0.2">
      <c r="A94" s="42">
        <v>-62</v>
      </c>
      <c r="B94" s="38" t="s">
        <v>8939</v>
      </c>
      <c r="C94" s="38" t="s">
        <v>8868</v>
      </c>
      <c r="D94" s="44" t="s">
        <v>8940</v>
      </c>
      <c r="E94" s="38" t="s">
        <v>8941</v>
      </c>
      <c r="F94" s="38" t="s">
        <v>8942</v>
      </c>
      <c r="G94" s="47"/>
      <c r="H94" s="47"/>
      <c r="I94" s="47"/>
      <c r="J94" s="47"/>
      <c r="K94" s="39"/>
      <c r="L94" s="38" t="s">
        <v>8943</v>
      </c>
      <c r="M94" s="39"/>
      <c r="N94" s="38" t="s">
        <v>8944</v>
      </c>
      <c r="O94" s="47"/>
      <c r="P94" s="47"/>
      <c r="Q94" s="47"/>
      <c r="R94" s="39"/>
      <c r="S94" s="38" t="s">
        <v>8945</v>
      </c>
      <c r="T94" s="47"/>
      <c r="U94" s="47"/>
      <c r="V94" s="39"/>
      <c r="W94" s="44"/>
      <c r="X94" s="46"/>
      <c r="Y94" s="27"/>
      <c r="Z94" s="27"/>
      <c r="AA94" s="44"/>
      <c r="AB94" s="46"/>
    </row>
    <row r="95" spans="1:28" ht="31.5" customHeight="1" x14ac:dyDescent="0.2">
      <c r="A95" s="42">
        <v>-63</v>
      </c>
      <c r="B95" s="38" t="s">
        <v>8946</v>
      </c>
      <c r="C95" s="38" t="s">
        <v>8564</v>
      </c>
      <c r="D95" s="44" t="s">
        <v>8947</v>
      </c>
      <c r="E95" s="38" t="s">
        <v>8948</v>
      </c>
      <c r="F95" s="38" t="s">
        <v>8949</v>
      </c>
      <c r="G95" s="47"/>
      <c r="H95" s="47"/>
      <c r="I95" s="47"/>
      <c r="J95" s="47"/>
      <c r="K95" s="39"/>
      <c r="L95" s="38" t="s">
        <v>8950</v>
      </c>
      <c r="M95" s="39"/>
      <c r="N95" s="38" t="s">
        <v>8951</v>
      </c>
      <c r="O95" s="47"/>
      <c r="P95" s="47"/>
      <c r="Q95" s="47"/>
      <c r="R95" s="39"/>
      <c r="S95" s="38" t="s">
        <v>8952</v>
      </c>
      <c r="T95" s="47"/>
      <c r="U95" s="47"/>
      <c r="V95" s="39"/>
      <c r="W95" s="52"/>
      <c r="X95" s="53"/>
      <c r="Y95" s="32"/>
      <c r="Z95" s="32"/>
      <c r="AA95" s="52"/>
      <c r="AB95" s="53"/>
    </row>
    <row r="96" spans="1:28" ht="31.5" customHeight="1" x14ac:dyDescent="0.2">
      <c r="A96" s="42">
        <v>-64</v>
      </c>
      <c r="B96" s="38" t="s">
        <v>8953</v>
      </c>
      <c r="C96" s="38" t="s">
        <v>8825</v>
      </c>
      <c r="D96" s="44" t="s">
        <v>8954</v>
      </c>
      <c r="E96" s="38" t="s">
        <v>8955</v>
      </c>
      <c r="F96" s="38" t="s">
        <v>8956</v>
      </c>
      <c r="G96" s="47"/>
      <c r="H96" s="47"/>
      <c r="I96" s="47"/>
      <c r="J96" s="47"/>
      <c r="K96" s="39"/>
      <c r="L96" s="38" t="s">
        <v>8957</v>
      </c>
      <c r="M96" s="39"/>
      <c r="N96" s="38" t="s">
        <v>8822</v>
      </c>
      <c r="O96" s="47"/>
      <c r="P96" s="47"/>
      <c r="Q96" s="47"/>
      <c r="R96" s="39"/>
      <c r="S96" s="38" t="s">
        <v>8958</v>
      </c>
      <c r="T96" s="47"/>
      <c r="U96" s="47"/>
      <c r="V96" s="39"/>
      <c r="W96" s="52"/>
      <c r="X96" s="53"/>
      <c r="Y96" s="32"/>
      <c r="Z96" s="32"/>
      <c r="AA96" s="38" t="s">
        <v>8562</v>
      </c>
      <c r="AB96" s="39"/>
    </row>
    <row r="97" spans="1:29" ht="55" customHeight="1" x14ac:dyDescent="0.2">
      <c r="A97" s="42">
        <v>-65</v>
      </c>
      <c r="B97" s="38" t="s">
        <v>8959</v>
      </c>
      <c r="C97" s="38" t="s">
        <v>8559</v>
      </c>
      <c r="D97" s="38" t="s">
        <v>8573</v>
      </c>
      <c r="E97" s="38" t="s">
        <v>8573</v>
      </c>
      <c r="F97" s="44" t="s">
        <v>8960</v>
      </c>
      <c r="G97" s="45"/>
      <c r="H97" s="45"/>
      <c r="I97" s="45"/>
      <c r="J97" s="45"/>
      <c r="K97" s="46"/>
      <c r="L97" s="44" t="s">
        <v>8960</v>
      </c>
      <c r="M97" s="46"/>
      <c r="N97" s="38" t="s">
        <v>8573</v>
      </c>
      <c r="O97" s="47"/>
      <c r="P97" s="47"/>
      <c r="Q97" s="47"/>
      <c r="R97" s="39"/>
      <c r="S97" s="38" t="s">
        <v>8573</v>
      </c>
      <c r="T97" s="47"/>
      <c r="U97" s="47"/>
      <c r="V97" s="39"/>
      <c r="W97" s="44" t="s">
        <v>8961</v>
      </c>
      <c r="X97" s="46"/>
      <c r="Y97" s="26" t="s">
        <v>8562</v>
      </c>
      <c r="Z97" s="26" t="s">
        <v>8562</v>
      </c>
      <c r="AA97" s="38" t="s">
        <v>8562</v>
      </c>
      <c r="AB97" s="39"/>
    </row>
    <row r="98" spans="1:29" ht="55.25" customHeight="1" x14ac:dyDescent="0.2">
      <c r="A98" s="42">
        <v>-66</v>
      </c>
      <c r="B98" s="38" t="s">
        <v>8962</v>
      </c>
      <c r="C98" s="38" t="s">
        <v>8579</v>
      </c>
      <c r="D98" s="38" t="s">
        <v>8963</v>
      </c>
      <c r="E98" s="38" t="s">
        <v>8964</v>
      </c>
      <c r="F98" s="38" t="s">
        <v>8643</v>
      </c>
      <c r="G98" s="47"/>
      <c r="H98" s="47"/>
      <c r="I98" s="47"/>
      <c r="J98" s="47"/>
      <c r="K98" s="39"/>
      <c r="L98" s="44" t="s">
        <v>8965</v>
      </c>
      <c r="M98" s="46"/>
      <c r="N98" s="38" t="s">
        <v>8938</v>
      </c>
      <c r="O98" s="47"/>
      <c r="P98" s="47"/>
      <c r="Q98" s="47"/>
      <c r="R98" s="39"/>
      <c r="S98" s="38" t="s">
        <v>8861</v>
      </c>
      <c r="T98" s="47"/>
      <c r="U98" s="47"/>
      <c r="V98" s="39"/>
      <c r="W98" s="44"/>
      <c r="X98" s="46"/>
      <c r="Y98" s="27"/>
      <c r="Z98" s="27"/>
      <c r="AA98" s="44"/>
      <c r="AB98" s="46"/>
    </row>
    <row r="99" spans="1:29" ht="31.5" customHeight="1" x14ac:dyDescent="0.2">
      <c r="A99" s="42">
        <v>-67</v>
      </c>
      <c r="B99" s="38" t="s">
        <v>8966</v>
      </c>
      <c r="C99" s="38" t="s">
        <v>8868</v>
      </c>
      <c r="D99" s="44" t="s">
        <v>8967</v>
      </c>
      <c r="E99" s="38" t="s">
        <v>8968</v>
      </c>
      <c r="F99" s="38" t="s">
        <v>8643</v>
      </c>
      <c r="G99" s="47"/>
      <c r="H99" s="47"/>
      <c r="I99" s="47"/>
      <c r="J99" s="47"/>
      <c r="K99" s="39"/>
      <c r="L99" s="38" t="s">
        <v>8887</v>
      </c>
      <c r="M99" s="39"/>
      <c r="N99" s="38" t="s">
        <v>8677</v>
      </c>
      <c r="O99" s="47"/>
      <c r="P99" s="47"/>
      <c r="Q99" s="47"/>
      <c r="R99" s="39"/>
      <c r="S99" s="38" t="s">
        <v>8663</v>
      </c>
      <c r="T99" s="47"/>
      <c r="U99" s="47"/>
      <c r="V99" s="39"/>
      <c r="W99" s="52"/>
      <c r="X99" s="53"/>
      <c r="Y99" s="32"/>
      <c r="Z99" s="32"/>
      <c r="AA99" s="52"/>
      <c r="AB99" s="53"/>
      <c r="AC99" s="31"/>
    </row>
    <row r="100" spans="1:29" ht="31.5" customHeight="1" x14ac:dyDescent="0.2">
      <c r="A100" s="42">
        <v>-68</v>
      </c>
      <c r="B100" s="38" t="s">
        <v>8969</v>
      </c>
      <c r="C100" s="38" t="s">
        <v>8868</v>
      </c>
      <c r="D100" s="44" t="s">
        <v>8970</v>
      </c>
      <c r="E100" s="38" t="s">
        <v>8971</v>
      </c>
      <c r="F100" s="38" t="s">
        <v>8689</v>
      </c>
      <c r="G100" s="47"/>
      <c r="H100" s="47"/>
      <c r="I100" s="47"/>
      <c r="J100" s="47"/>
      <c r="K100" s="39"/>
      <c r="L100" s="38" t="s">
        <v>8665</v>
      </c>
      <c r="M100" s="39"/>
      <c r="N100" s="38" t="s">
        <v>8972</v>
      </c>
      <c r="O100" s="47"/>
      <c r="P100" s="47"/>
      <c r="Q100" s="47"/>
      <c r="R100" s="39"/>
      <c r="S100" s="38" t="s">
        <v>8973</v>
      </c>
      <c r="T100" s="47"/>
      <c r="U100" s="47"/>
      <c r="V100" s="39"/>
      <c r="W100" s="52"/>
      <c r="X100" s="53"/>
      <c r="Y100" s="32"/>
      <c r="Z100" s="32"/>
      <c r="AA100" s="52"/>
      <c r="AB100" s="53"/>
      <c r="AC100" s="31"/>
    </row>
    <row r="101" spans="1:29" ht="18" customHeight="1" x14ac:dyDescent="0.15">
      <c r="A101" s="42">
        <v>-69</v>
      </c>
      <c r="B101" s="38" t="s">
        <v>8974</v>
      </c>
      <c r="C101" s="38" t="s">
        <v>8775</v>
      </c>
      <c r="D101" s="38" t="s">
        <v>8975</v>
      </c>
      <c r="E101" s="38" t="s">
        <v>8976</v>
      </c>
      <c r="F101" s="38" t="s">
        <v>8687</v>
      </c>
      <c r="G101" s="47"/>
      <c r="H101" s="47"/>
      <c r="I101" s="47"/>
      <c r="J101" s="47"/>
      <c r="K101" s="39"/>
      <c r="L101" s="38" t="s">
        <v>8688</v>
      </c>
      <c r="M101" s="39"/>
      <c r="N101" s="38" t="s">
        <v>8687</v>
      </c>
      <c r="O101" s="47"/>
      <c r="P101" s="47"/>
      <c r="Q101" s="47"/>
      <c r="R101" s="39"/>
      <c r="S101" s="38" t="s">
        <v>8688</v>
      </c>
      <c r="T101" s="47"/>
      <c r="U101" s="47"/>
      <c r="V101" s="39"/>
      <c r="W101" s="49"/>
      <c r="X101" s="50"/>
      <c r="Y101" s="30"/>
      <c r="Z101" s="30"/>
      <c r="AA101" s="49"/>
      <c r="AB101" s="50"/>
      <c r="AC101" s="29"/>
    </row>
    <row r="102" spans="1:29" ht="80.5" customHeight="1" x14ac:dyDescent="0.2">
      <c r="A102" s="42">
        <v>-70</v>
      </c>
      <c r="B102" s="44" t="s">
        <v>8977</v>
      </c>
      <c r="C102" s="38" t="s">
        <v>8978</v>
      </c>
      <c r="D102" s="44"/>
      <c r="E102" s="44"/>
      <c r="F102" s="38" t="s">
        <v>8979</v>
      </c>
      <c r="G102" s="47"/>
      <c r="H102" s="47"/>
      <c r="I102" s="47"/>
      <c r="J102" s="47"/>
      <c r="K102" s="39"/>
      <c r="L102" s="38" t="s">
        <v>8979</v>
      </c>
      <c r="M102" s="39"/>
      <c r="N102" s="44"/>
      <c r="O102" s="45"/>
      <c r="P102" s="45"/>
      <c r="Q102" s="45"/>
      <c r="R102" s="46"/>
      <c r="S102" s="44"/>
      <c r="T102" s="45"/>
      <c r="U102" s="45"/>
      <c r="V102" s="46"/>
      <c r="W102" s="44"/>
      <c r="X102" s="46"/>
      <c r="Y102" s="27"/>
      <c r="Z102" s="27"/>
      <c r="AA102" s="44"/>
      <c r="AB102" s="46"/>
      <c r="AC102" s="28"/>
    </row>
    <row r="103" spans="1:29" ht="279" customHeight="1" x14ac:dyDescent="0.2">
      <c r="A103" s="41" t="s">
        <v>8980</v>
      </c>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c r="AA103" s="41"/>
      <c r="AB103" s="41"/>
      <c r="AC103" s="41"/>
    </row>
    <row r="104" spans="1:29" ht="409" customHeight="1" x14ac:dyDescent="0.2">
      <c r="A104" s="41" t="s">
        <v>8981</v>
      </c>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c r="AA104" s="41"/>
    </row>
    <row r="105" spans="1:29" ht="98.5" customHeight="1" x14ac:dyDescent="0.2">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c r="AA105" s="41"/>
    </row>
    <row r="106" spans="1:29" ht="343.25" customHeight="1" x14ac:dyDescent="0.2">
      <c r="A106" s="41" t="s">
        <v>8982</v>
      </c>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c r="AA106" s="41"/>
    </row>
    <row r="107" spans="1:29" ht="107.25" customHeight="1" x14ac:dyDescent="0.2">
      <c r="A107" s="40" t="s">
        <v>8983</v>
      </c>
      <c r="B107" s="40"/>
      <c r="C107" s="40"/>
      <c r="D107" s="40"/>
      <c r="E107" s="40"/>
      <c r="F107" s="40"/>
      <c r="G107" s="40"/>
      <c r="H107" s="40"/>
      <c r="I107" s="40"/>
      <c r="J107" s="40"/>
      <c r="K107" s="40"/>
      <c r="L107" s="40"/>
      <c r="M107" s="40"/>
      <c r="N107" s="40"/>
      <c r="O107" s="40"/>
      <c r="P107" s="40"/>
      <c r="Q107" s="40"/>
      <c r="R107" s="40"/>
      <c r="S107" s="40"/>
      <c r="T107" s="40"/>
    </row>
    <row r="108" spans="1:29" ht="74" customHeight="1" x14ac:dyDescent="0.2">
      <c r="A108" s="41" t="s">
        <v>8984</v>
      </c>
      <c r="B108" s="41"/>
      <c r="C108" s="41"/>
      <c r="D108" s="41"/>
      <c r="E108" s="41"/>
      <c r="F108" s="41"/>
      <c r="G108" s="41"/>
      <c r="H108" s="41"/>
      <c r="I108" s="41"/>
      <c r="J108" s="41"/>
      <c r="K108" s="41"/>
      <c r="L108" s="41"/>
      <c r="M108" s="41"/>
      <c r="N108" s="41"/>
      <c r="O108" s="41"/>
      <c r="P108" s="41"/>
      <c r="Q108" s="41"/>
      <c r="R108" s="41"/>
      <c r="S108" s="41"/>
      <c r="T108" s="41"/>
    </row>
    <row r="109" spans="1:29" ht="409" customHeight="1" x14ac:dyDescent="0.2">
      <c r="A109" s="41" t="s">
        <v>8985</v>
      </c>
      <c r="B109" s="41"/>
      <c r="C109" s="41"/>
      <c r="D109" s="41"/>
      <c r="E109" s="41"/>
      <c r="F109" s="41"/>
      <c r="G109" s="41"/>
      <c r="H109" s="41"/>
      <c r="I109" s="41"/>
      <c r="J109" s="41"/>
      <c r="K109" s="41"/>
      <c r="L109" s="41"/>
      <c r="M109" s="41"/>
      <c r="N109" s="41"/>
      <c r="O109" s="41"/>
      <c r="P109" s="41"/>
      <c r="Q109" s="41"/>
      <c r="R109" s="41"/>
      <c r="S109" s="41"/>
      <c r="T109" s="41"/>
    </row>
    <row r="110" spans="1:29" ht="166.75" customHeight="1" x14ac:dyDescent="0.2">
      <c r="A110" s="41"/>
      <c r="B110" s="41"/>
      <c r="C110" s="41"/>
      <c r="D110" s="41"/>
      <c r="E110" s="41"/>
      <c r="F110" s="41"/>
      <c r="G110" s="41"/>
      <c r="H110" s="41"/>
      <c r="I110" s="41"/>
      <c r="J110" s="41"/>
      <c r="K110" s="41"/>
      <c r="L110" s="41"/>
      <c r="M110" s="41"/>
      <c r="N110" s="41"/>
      <c r="O110" s="41"/>
      <c r="P110" s="41"/>
      <c r="Q110" s="41"/>
      <c r="R110" s="41"/>
      <c r="S110" s="41"/>
      <c r="T110" s="41"/>
    </row>
    <row r="111" spans="1:29" ht="291.5" customHeight="1" x14ac:dyDescent="0.2">
      <c r="A111" s="41" t="s">
        <v>8986</v>
      </c>
      <c r="B111" s="41"/>
      <c r="C111" s="41"/>
      <c r="D111" s="41"/>
      <c r="E111" s="41"/>
      <c r="F111" s="41"/>
      <c r="G111" s="41"/>
      <c r="H111" s="41"/>
      <c r="I111" s="41"/>
      <c r="J111" s="41"/>
      <c r="K111" s="41"/>
      <c r="L111" s="41"/>
      <c r="M111" s="41"/>
      <c r="N111" s="41"/>
      <c r="O111" s="41"/>
      <c r="P111" s="41"/>
      <c r="Q111" s="41"/>
      <c r="R111" s="41"/>
      <c r="S111" s="41"/>
      <c r="T111" s="41"/>
      <c r="U111" s="41"/>
    </row>
    <row r="112" spans="1:29" ht="181" customHeight="1" x14ac:dyDescent="0.2">
      <c r="A112" s="38" t="s">
        <v>8987</v>
      </c>
      <c r="B112" s="47"/>
      <c r="C112" s="44" t="s">
        <v>8547</v>
      </c>
      <c r="D112" s="46"/>
      <c r="E112" s="45"/>
      <c r="F112" s="44" t="s">
        <v>8988</v>
      </c>
      <c r="G112" s="45"/>
      <c r="H112" s="45"/>
      <c r="I112" s="45"/>
      <c r="J112" s="46"/>
      <c r="K112" s="44" t="s">
        <v>8989</v>
      </c>
      <c r="L112" s="46"/>
      <c r="M112" s="44" t="s">
        <v>8990</v>
      </c>
      <c r="N112" s="46"/>
      <c r="O112" s="44"/>
      <c r="P112" s="45"/>
      <c r="Q112" s="45"/>
      <c r="R112" s="46"/>
      <c r="S112" s="41"/>
      <c r="T112" s="41"/>
      <c r="U112" s="41"/>
    </row>
    <row r="113" spans="1:21" ht="38" customHeight="1" x14ac:dyDescent="0.2">
      <c r="A113" s="57">
        <v>1</v>
      </c>
      <c r="B113" s="47"/>
      <c r="C113" s="44" t="s">
        <v>8991</v>
      </c>
      <c r="D113" s="46"/>
      <c r="E113" s="47"/>
      <c r="F113" s="38" t="s">
        <v>8992</v>
      </c>
      <c r="G113" s="47"/>
      <c r="H113" s="47"/>
      <c r="I113" s="47"/>
      <c r="J113" s="39"/>
      <c r="K113" s="38" t="s">
        <v>8992</v>
      </c>
      <c r="L113" s="39"/>
      <c r="M113" s="52"/>
      <c r="N113" s="53"/>
      <c r="O113" s="52"/>
      <c r="P113" s="54"/>
      <c r="Q113" s="54"/>
      <c r="R113" s="53"/>
      <c r="S113" s="79"/>
      <c r="T113" s="79"/>
      <c r="U113" s="79"/>
    </row>
    <row r="114" spans="1:21" ht="51" customHeight="1" x14ac:dyDescent="0.2">
      <c r="A114" s="57">
        <v>2</v>
      </c>
      <c r="B114" s="47"/>
      <c r="C114" s="38" t="s">
        <v>8993</v>
      </c>
      <c r="D114" s="46"/>
      <c r="E114" s="58"/>
      <c r="F114" s="38" t="s">
        <v>8994</v>
      </c>
      <c r="G114" s="47"/>
      <c r="H114" s="47"/>
      <c r="I114" s="47"/>
      <c r="J114" s="39"/>
      <c r="K114" s="38" t="s">
        <v>8994</v>
      </c>
      <c r="L114" s="39"/>
      <c r="M114" s="44"/>
      <c r="N114" s="46"/>
      <c r="O114" s="44"/>
      <c r="P114" s="45"/>
      <c r="Q114" s="45"/>
      <c r="R114" s="46"/>
      <c r="S114" s="41"/>
      <c r="T114" s="41"/>
      <c r="U114" s="41"/>
    </row>
    <row r="115" spans="1:21" ht="37" customHeight="1" x14ac:dyDescent="0.2">
      <c r="A115" s="57">
        <v>3</v>
      </c>
      <c r="B115" s="47"/>
      <c r="C115" s="38" t="s">
        <v>8995</v>
      </c>
      <c r="D115" s="46"/>
      <c r="E115" s="47"/>
      <c r="F115" s="38" t="s">
        <v>8693</v>
      </c>
      <c r="G115" s="47"/>
      <c r="H115" s="47"/>
      <c r="I115" s="47"/>
      <c r="J115" s="39"/>
      <c r="K115" s="38" t="s">
        <v>8693</v>
      </c>
      <c r="L115" s="39"/>
      <c r="M115" s="52"/>
      <c r="N115" s="53"/>
      <c r="O115" s="52"/>
      <c r="P115" s="54"/>
      <c r="Q115" s="54"/>
      <c r="R115" s="53"/>
      <c r="S115" s="79"/>
      <c r="T115" s="79"/>
      <c r="U115" s="79"/>
    </row>
    <row r="116" spans="1:21" ht="38.5" customHeight="1" x14ac:dyDescent="0.2">
      <c r="A116" s="57">
        <v>4</v>
      </c>
      <c r="B116" s="47"/>
      <c r="C116" s="38" t="s">
        <v>8996</v>
      </c>
      <c r="D116" s="46"/>
      <c r="E116" s="58"/>
      <c r="F116" s="57">
        <v>4</v>
      </c>
      <c r="G116" s="58"/>
      <c r="H116" s="58"/>
      <c r="I116" s="58"/>
      <c r="J116" s="59"/>
      <c r="K116" s="57">
        <v>4</v>
      </c>
      <c r="L116" s="59"/>
      <c r="M116" s="52"/>
      <c r="N116" s="53"/>
      <c r="O116" s="52"/>
      <c r="P116" s="54"/>
      <c r="Q116" s="54"/>
      <c r="R116" s="53"/>
      <c r="S116" s="79"/>
      <c r="T116" s="79"/>
      <c r="U116" s="79"/>
    </row>
    <row r="117" spans="1:21" ht="118" customHeight="1" x14ac:dyDescent="0.2">
      <c r="A117" s="41" t="s">
        <v>8997</v>
      </c>
      <c r="B117" s="41"/>
      <c r="C117" s="41"/>
      <c r="D117" s="41"/>
      <c r="E117" s="41"/>
      <c r="F117" s="41"/>
      <c r="G117" s="41"/>
      <c r="H117" s="41"/>
      <c r="I117" s="41"/>
      <c r="J117" s="41"/>
      <c r="K117" s="41"/>
      <c r="L117" s="41"/>
      <c r="M117" s="41"/>
      <c r="N117" s="41"/>
      <c r="O117" s="41"/>
      <c r="P117" s="41"/>
      <c r="Q117" s="41"/>
      <c r="R117" s="41"/>
      <c r="S117" s="41"/>
      <c r="T117" s="41"/>
      <c r="U117" s="41"/>
    </row>
    <row r="118" spans="1:21" ht="148.75" customHeight="1" x14ac:dyDescent="0.2">
      <c r="A118" s="79" t="s">
        <v>8998</v>
      </c>
      <c r="B118" s="79"/>
      <c r="C118" s="79"/>
      <c r="D118" s="79"/>
      <c r="E118" s="79"/>
      <c r="F118" s="79"/>
      <c r="G118" s="79"/>
      <c r="H118" s="79"/>
      <c r="I118" s="79"/>
      <c r="J118" s="79"/>
      <c r="K118" s="79"/>
      <c r="L118" s="79"/>
      <c r="M118" s="79"/>
      <c r="N118" s="79"/>
      <c r="O118" s="79"/>
      <c r="P118" s="79"/>
      <c r="Q118" s="79"/>
      <c r="R118" s="79"/>
      <c r="S118" s="79"/>
      <c r="T118" s="79"/>
    </row>
  </sheetData>
  <mergeCells count="3">
    <mergeCell ref="A2:H2"/>
    <mergeCell ref="A3:G3"/>
    <mergeCell ref="A4:G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9EBC-5EC8-9A40-B581-1E54D53986EA}">
  <dimension ref="A1:E312"/>
  <sheetViews>
    <sheetView workbookViewId="0">
      <selection activeCell="E27" sqref="E27"/>
    </sheetView>
  </sheetViews>
  <sheetFormatPr baseColWidth="10" defaultColWidth="11" defaultRowHeight="16" x14ac:dyDescent="0.2"/>
  <cols>
    <col min="1" max="1" width="44" customWidth="1"/>
    <col min="2" max="2" width="16.5" style="252" customWidth="1"/>
    <col min="3" max="3" width="17.1640625" style="252" bestFit="1" customWidth="1"/>
    <col min="4" max="4" width="15.83203125" style="322" customWidth="1"/>
    <col min="5" max="5" width="42.33203125" customWidth="1"/>
  </cols>
  <sheetData>
    <row r="1" spans="1:5" x14ac:dyDescent="0.2">
      <c r="A1" s="182" t="s">
        <v>8999</v>
      </c>
      <c r="B1" s="251">
        <v>41395</v>
      </c>
    </row>
    <row r="2" spans="1:5" x14ac:dyDescent="0.2">
      <c r="A2" s="182" t="s">
        <v>9000</v>
      </c>
    </row>
    <row r="3" spans="1:5" x14ac:dyDescent="0.2">
      <c r="A3" s="182" t="s">
        <v>9001</v>
      </c>
    </row>
    <row r="4" spans="1:5" x14ac:dyDescent="0.2">
      <c r="A4" s="183" t="s">
        <v>9002</v>
      </c>
    </row>
    <row r="5" spans="1:5" x14ac:dyDescent="0.2">
      <c r="A5" t="s">
        <v>9003</v>
      </c>
    </row>
    <row r="7" spans="1:5" x14ac:dyDescent="0.2">
      <c r="A7" t="s">
        <v>9004</v>
      </c>
    </row>
    <row r="10" spans="1:5" ht="18" x14ac:dyDescent="0.2">
      <c r="A10" s="189"/>
      <c r="B10" s="253"/>
      <c r="C10" s="253"/>
      <c r="D10" s="323" t="s">
        <v>9005</v>
      </c>
      <c r="E10" s="189"/>
    </row>
    <row r="11" spans="1:5" ht="42" x14ac:dyDescent="0.2">
      <c r="A11" s="193" t="s">
        <v>50</v>
      </c>
      <c r="B11" s="254" t="s">
        <v>49</v>
      </c>
      <c r="C11" s="254" t="s">
        <v>9006</v>
      </c>
      <c r="D11" s="324" t="s">
        <v>9007</v>
      </c>
      <c r="E11" s="194" t="s">
        <v>9008</v>
      </c>
    </row>
    <row r="12" spans="1:5" x14ac:dyDescent="0.2">
      <c r="A12" s="184" t="s">
        <v>9009</v>
      </c>
      <c r="B12" s="255" t="s">
        <v>9010</v>
      </c>
      <c r="C12" s="255">
        <v>2008</v>
      </c>
      <c r="D12" s="325">
        <v>1</v>
      </c>
      <c r="E12" s="185" t="s">
        <v>9011</v>
      </c>
    </row>
    <row r="13" spans="1:5" x14ac:dyDescent="0.2">
      <c r="A13" s="187" t="s">
        <v>9012</v>
      </c>
      <c r="B13" s="246" t="s">
        <v>9013</v>
      </c>
      <c r="C13" s="246">
        <v>1991</v>
      </c>
      <c r="D13" s="326">
        <v>2</v>
      </c>
      <c r="E13" s="186" t="s">
        <v>9014</v>
      </c>
    </row>
    <row r="14" spans="1:5" x14ac:dyDescent="0.2">
      <c r="A14" s="187"/>
      <c r="B14" s="246" t="s">
        <v>9015</v>
      </c>
      <c r="C14" s="246">
        <v>1991</v>
      </c>
      <c r="D14" s="326">
        <v>3</v>
      </c>
      <c r="E14" s="186" t="s">
        <v>9016</v>
      </c>
    </row>
    <row r="15" spans="1:5" x14ac:dyDescent="0.2">
      <c r="A15" s="187" t="s">
        <v>9017</v>
      </c>
      <c r="B15" s="246" t="s">
        <v>9018</v>
      </c>
      <c r="C15" s="246">
        <v>2011</v>
      </c>
      <c r="D15" s="326">
        <v>4</v>
      </c>
      <c r="E15" s="186" t="s">
        <v>9019</v>
      </c>
    </row>
    <row r="16" spans="1:5" x14ac:dyDescent="0.2">
      <c r="A16" s="187" t="s">
        <v>9020</v>
      </c>
      <c r="B16" s="246" t="s">
        <v>9021</v>
      </c>
      <c r="C16" s="246">
        <v>1999</v>
      </c>
      <c r="D16" s="326">
        <v>5</v>
      </c>
      <c r="E16" s="186" t="s">
        <v>9022</v>
      </c>
    </row>
    <row r="17" spans="1:5" x14ac:dyDescent="0.2">
      <c r="A17" s="187" t="s">
        <v>9023</v>
      </c>
      <c r="B17" s="246" t="s">
        <v>9024</v>
      </c>
      <c r="C17" s="246">
        <v>1991</v>
      </c>
      <c r="D17" s="326">
        <v>6</v>
      </c>
      <c r="E17" s="186" t="s">
        <v>9025</v>
      </c>
    </row>
    <row r="18" spans="1:5" x14ac:dyDescent="0.2">
      <c r="A18" s="187" t="s">
        <v>9026</v>
      </c>
      <c r="B18" s="246" t="s">
        <v>9027</v>
      </c>
      <c r="C18" s="246">
        <v>1991</v>
      </c>
      <c r="D18" s="326">
        <v>7</v>
      </c>
      <c r="E18" s="186" t="s">
        <v>9028</v>
      </c>
    </row>
    <row r="19" spans="1:5" x14ac:dyDescent="0.2">
      <c r="A19" s="187" t="s">
        <v>9029</v>
      </c>
      <c r="B19" s="246" t="s">
        <v>9030</v>
      </c>
      <c r="C19" s="246">
        <v>1991</v>
      </c>
      <c r="D19" s="326">
        <v>8</v>
      </c>
      <c r="E19" s="186" t="s">
        <v>9031</v>
      </c>
    </row>
    <row r="20" spans="1:5" x14ac:dyDescent="0.2">
      <c r="A20" s="187" t="s">
        <v>9032</v>
      </c>
      <c r="B20" s="246" t="s">
        <v>9033</v>
      </c>
      <c r="C20" s="246">
        <v>1991</v>
      </c>
      <c r="D20" s="326">
        <v>9</v>
      </c>
      <c r="E20" s="186" t="s">
        <v>9034</v>
      </c>
    </row>
    <row r="21" spans="1:5" x14ac:dyDescent="0.2">
      <c r="A21" s="187" t="s">
        <v>9035</v>
      </c>
      <c r="B21" s="246" t="s">
        <v>9036</v>
      </c>
      <c r="C21" s="246">
        <v>1991</v>
      </c>
      <c r="D21" s="326">
        <v>10</v>
      </c>
      <c r="E21" s="186" t="s">
        <v>9037</v>
      </c>
    </row>
    <row r="22" spans="1:5" x14ac:dyDescent="0.2">
      <c r="A22" s="187" t="s">
        <v>9038</v>
      </c>
      <c r="B22" s="246" t="s">
        <v>9039</v>
      </c>
      <c r="C22" s="246">
        <v>1991</v>
      </c>
      <c r="D22" s="326">
        <v>11</v>
      </c>
      <c r="E22" s="186" t="s">
        <v>9040</v>
      </c>
    </row>
    <row r="23" spans="1:5" x14ac:dyDescent="0.2">
      <c r="A23" s="187" t="s">
        <v>9041</v>
      </c>
      <c r="B23" s="246" t="s">
        <v>9042</v>
      </c>
      <c r="C23" s="246">
        <v>1992</v>
      </c>
      <c r="D23" s="326">
        <v>12</v>
      </c>
      <c r="E23" s="186" t="s">
        <v>9043</v>
      </c>
    </row>
    <row r="24" spans="1:5" x14ac:dyDescent="0.2">
      <c r="A24" s="187" t="s">
        <v>9044</v>
      </c>
      <c r="B24" s="246" t="s">
        <v>9045</v>
      </c>
      <c r="C24" s="246">
        <v>2001</v>
      </c>
      <c r="D24" s="326">
        <v>13</v>
      </c>
      <c r="E24" s="186" t="s">
        <v>9046</v>
      </c>
    </row>
    <row r="25" spans="1:5" x14ac:dyDescent="0.2">
      <c r="A25" s="187" t="s">
        <v>9047</v>
      </c>
      <c r="B25" s="246" t="s">
        <v>9048</v>
      </c>
      <c r="C25" s="246">
        <v>1991</v>
      </c>
      <c r="D25" s="326">
        <v>14</v>
      </c>
      <c r="E25" s="186" t="s">
        <v>9049</v>
      </c>
    </row>
    <row r="26" spans="1:5" x14ac:dyDescent="0.2">
      <c r="A26" s="187" t="s">
        <v>9050</v>
      </c>
      <c r="B26" s="246" t="s">
        <v>9051</v>
      </c>
      <c r="C26" s="246">
        <v>1991</v>
      </c>
      <c r="D26" s="326">
        <v>15</v>
      </c>
      <c r="E26" s="186" t="s">
        <v>9052</v>
      </c>
    </row>
    <row r="27" spans="1:5" x14ac:dyDescent="0.2">
      <c r="A27" s="187" t="s">
        <v>9053</v>
      </c>
      <c r="B27" s="246" t="s">
        <v>9054</v>
      </c>
      <c r="C27" s="246">
        <v>2003</v>
      </c>
      <c r="D27" s="326">
        <v>16</v>
      </c>
      <c r="E27" s="186" t="s">
        <v>9055</v>
      </c>
    </row>
    <row r="28" spans="1:5" x14ac:dyDescent="0.2">
      <c r="A28" s="187" t="s">
        <v>9056</v>
      </c>
      <c r="B28" s="246" t="s">
        <v>9057</v>
      </c>
      <c r="C28" s="246">
        <v>1992</v>
      </c>
      <c r="D28" s="326">
        <v>17</v>
      </c>
      <c r="E28" s="186" t="s">
        <v>9058</v>
      </c>
    </row>
    <row r="29" spans="1:5" x14ac:dyDescent="0.2">
      <c r="A29" s="187" t="s">
        <v>9059</v>
      </c>
      <c r="B29" s="246" t="s">
        <v>9060</v>
      </c>
      <c r="C29" s="246">
        <v>2001</v>
      </c>
      <c r="D29" s="326">
        <v>18</v>
      </c>
      <c r="E29" s="186" t="s">
        <v>9061</v>
      </c>
    </row>
    <row r="30" spans="1:5" x14ac:dyDescent="0.2">
      <c r="A30" s="187"/>
      <c r="B30" s="246" t="s">
        <v>9062</v>
      </c>
      <c r="C30" s="246">
        <v>1992</v>
      </c>
      <c r="D30" s="326">
        <v>19</v>
      </c>
      <c r="E30" s="195" t="s">
        <v>9063</v>
      </c>
    </row>
    <row r="31" spans="1:5" x14ac:dyDescent="0.2">
      <c r="A31" s="187"/>
      <c r="B31" s="246" t="s">
        <v>9064</v>
      </c>
      <c r="C31" s="246">
        <v>1992</v>
      </c>
      <c r="D31" s="326">
        <v>19</v>
      </c>
      <c r="E31" s="195" t="s">
        <v>9065</v>
      </c>
    </row>
    <row r="32" spans="1:5" x14ac:dyDescent="0.2">
      <c r="A32" s="187"/>
      <c r="B32" s="246" t="s">
        <v>9066</v>
      </c>
      <c r="C32" s="246">
        <v>1992</v>
      </c>
      <c r="D32" s="326">
        <v>19</v>
      </c>
      <c r="E32" s="195" t="s">
        <v>9067</v>
      </c>
    </row>
    <row r="33" spans="1:5" x14ac:dyDescent="0.2">
      <c r="A33" s="187"/>
      <c r="B33" s="246" t="s">
        <v>9068</v>
      </c>
      <c r="C33" s="246">
        <v>1992</v>
      </c>
      <c r="D33" s="326">
        <v>19</v>
      </c>
      <c r="E33" s="196" t="s">
        <v>9069</v>
      </c>
    </row>
    <row r="34" spans="1:5" x14ac:dyDescent="0.2">
      <c r="A34" s="187" t="s">
        <v>9070</v>
      </c>
      <c r="B34" s="246" t="s">
        <v>9071</v>
      </c>
      <c r="C34" s="246">
        <v>1992</v>
      </c>
      <c r="D34" s="326">
        <v>20</v>
      </c>
      <c r="E34" s="186" t="s">
        <v>9072</v>
      </c>
    </row>
    <row r="35" spans="1:5" x14ac:dyDescent="0.2">
      <c r="A35" s="187" t="s">
        <v>9073</v>
      </c>
      <c r="B35" s="246" t="s">
        <v>9074</v>
      </c>
      <c r="C35" s="246">
        <v>1992</v>
      </c>
      <c r="D35" s="326">
        <v>21</v>
      </c>
      <c r="E35" s="186" t="s">
        <v>9075</v>
      </c>
    </row>
    <row r="36" spans="1:5" x14ac:dyDescent="0.2">
      <c r="A36" s="188" t="s">
        <v>9076</v>
      </c>
      <c r="B36" s="256" t="s">
        <v>9077</v>
      </c>
      <c r="C36" s="246">
        <v>1992</v>
      </c>
      <c r="D36" s="326">
        <v>22</v>
      </c>
      <c r="E36" s="186" t="s">
        <v>9078</v>
      </c>
    </row>
    <row r="37" spans="1:5" x14ac:dyDescent="0.2">
      <c r="A37" s="187" t="s">
        <v>9079</v>
      </c>
      <c r="B37" s="246" t="s">
        <v>9080</v>
      </c>
      <c r="C37" s="246">
        <v>1999</v>
      </c>
      <c r="D37" s="326">
        <v>23</v>
      </c>
      <c r="E37" s="186" t="s">
        <v>9081</v>
      </c>
    </row>
    <row r="38" spans="1:5" x14ac:dyDescent="0.2">
      <c r="A38" s="187" t="s">
        <v>9082</v>
      </c>
      <c r="B38" s="246" t="s">
        <v>9083</v>
      </c>
      <c r="C38" s="246">
        <v>1996</v>
      </c>
      <c r="D38" s="326">
        <v>24</v>
      </c>
      <c r="E38" s="186" t="s">
        <v>9084</v>
      </c>
    </row>
    <row r="39" spans="1:5" x14ac:dyDescent="0.2">
      <c r="A39" s="187" t="s">
        <v>3927</v>
      </c>
      <c r="B39" s="246" t="s">
        <v>9085</v>
      </c>
      <c r="C39" s="246">
        <v>1993</v>
      </c>
      <c r="D39" s="326">
        <v>25</v>
      </c>
      <c r="E39" s="186" t="s">
        <v>9086</v>
      </c>
    </row>
    <row r="40" spans="1:5" x14ac:dyDescent="0.2">
      <c r="A40" s="187" t="s">
        <v>9087</v>
      </c>
      <c r="B40" s="246" t="s">
        <v>9088</v>
      </c>
      <c r="C40" s="246">
        <v>1995</v>
      </c>
      <c r="D40" s="326">
        <v>26</v>
      </c>
      <c r="E40" s="186" t="s">
        <v>9089</v>
      </c>
    </row>
    <row r="41" spans="1:5" x14ac:dyDescent="0.2">
      <c r="A41" s="188" t="s">
        <v>4156</v>
      </c>
      <c r="B41" s="256" t="s">
        <v>4157</v>
      </c>
      <c r="C41" s="246">
        <v>2009</v>
      </c>
      <c r="D41" s="326">
        <v>27</v>
      </c>
      <c r="E41" s="186" t="s">
        <v>9090</v>
      </c>
    </row>
    <row r="42" spans="1:5" x14ac:dyDescent="0.2">
      <c r="A42" s="187" t="s">
        <v>9091</v>
      </c>
      <c r="B42" s="246" t="s">
        <v>9092</v>
      </c>
      <c r="C42" s="246">
        <v>1995</v>
      </c>
      <c r="D42" s="326">
        <v>28</v>
      </c>
      <c r="E42" s="186" t="s">
        <v>9093</v>
      </c>
    </row>
    <row r="43" spans="1:5" x14ac:dyDescent="0.2">
      <c r="A43" s="187"/>
      <c r="B43" s="246" t="s">
        <v>9094</v>
      </c>
      <c r="C43" s="246">
        <v>1993</v>
      </c>
      <c r="D43" s="326">
        <v>29</v>
      </c>
      <c r="E43" s="186" t="s">
        <v>9095</v>
      </c>
    </row>
    <row r="44" spans="1:5" x14ac:dyDescent="0.2">
      <c r="A44" s="187" t="s">
        <v>9096</v>
      </c>
      <c r="B44" s="246" t="s">
        <v>9097</v>
      </c>
      <c r="C44" s="246">
        <v>1995</v>
      </c>
      <c r="D44" s="326">
        <v>30</v>
      </c>
      <c r="E44" s="186" t="s">
        <v>9098</v>
      </c>
    </row>
    <row r="45" spans="1:5" x14ac:dyDescent="0.2">
      <c r="A45" s="187" t="s">
        <v>9099</v>
      </c>
      <c r="B45" s="246" t="s">
        <v>9100</v>
      </c>
      <c r="C45" s="246">
        <v>2009</v>
      </c>
      <c r="D45" s="326">
        <v>31</v>
      </c>
      <c r="E45" s="186" t="s">
        <v>9101</v>
      </c>
    </row>
    <row r="46" spans="1:5" x14ac:dyDescent="0.2">
      <c r="A46" s="187" t="s">
        <v>1375</v>
      </c>
      <c r="B46" s="246" t="s">
        <v>9102</v>
      </c>
      <c r="C46" s="246">
        <v>2007</v>
      </c>
      <c r="D46" s="326">
        <v>32</v>
      </c>
      <c r="E46" s="186" t="s">
        <v>9103</v>
      </c>
    </row>
    <row r="47" spans="1:5" x14ac:dyDescent="0.2">
      <c r="A47" s="187" t="s">
        <v>9104</v>
      </c>
      <c r="B47" s="246" t="s">
        <v>9105</v>
      </c>
      <c r="C47" s="246">
        <v>1994</v>
      </c>
      <c r="D47" s="326">
        <v>33</v>
      </c>
      <c r="E47" s="186" t="s">
        <v>9106</v>
      </c>
    </row>
    <row r="48" spans="1:5" x14ac:dyDescent="0.2">
      <c r="A48" s="187"/>
      <c r="B48" s="246" t="s">
        <v>9107</v>
      </c>
      <c r="C48" s="246">
        <v>1994</v>
      </c>
      <c r="D48" s="327">
        <v>34</v>
      </c>
      <c r="E48" s="186" t="s">
        <v>9108</v>
      </c>
    </row>
    <row r="49" spans="1:5" x14ac:dyDescent="0.2">
      <c r="A49" s="187"/>
      <c r="B49" s="246" t="s">
        <v>9109</v>
      </c>
      <c r="C49" s="246">
        <v>1994</v>
      </c>
      <c r="D49" s="327">
        <v>34</v>
      </c>
      <c r="E49" s="186" t="s">
        <v>9110</v>
      </c>
    </row>
    <row r="50" spans="1:5" x14ac:dyDescent="0.2">
      <c r="A50" s="187"/>
      <c r="B50" s="246" t="s">
        <v>9111</v>
      </c>
      <c r="C50" s="246">
        <v>1994</v>
      </c>
      <c r="D50" s="327">
        <v>34</v>
      </c>
      <c r="E50" s="186" t="s">
        <v>9112</v>
      </c>
    </row>
    <row r="51" spans="1:5" x14ac:dyDescent="0.2">
      <c r="A51" s="190" t="s">
        <v>9113</v>
      </c>
      <c r="B51" s="257" t="s">
        <v>9114</v>
      </c>
      <c r="C51" s="257">
        <v>1994</v>
      </c>
      <c r="D51" s="327">
        <v>35</v>
      </c>
      <c r="E51" s="189" t="s">
        <v>9115</v>
      </c>
    </row>
    <row r="52" spans="1:5" x14ac:dyDescent="0.2">
      <c r="A52" s="190" t="s">
        <v>9116</v>
      </c>
      <c r="B52" s="257" t="s">
        <v>9117</v>
      </c>
      <c r="C52" s="257">
        <v>1993</v>
      </c>
      <c r="D52" s="327">
        <v>36</v>
      </c>
      <c r="E52" s="189" t="s">
        <v>9118</v>
      </c>
    </row>
    <row r="53" spans="1:5" x14ac:dyDescent="0.2">
      <c r="A53" s="190" t="s">
        <v>6222</v>
      </c>
      <c r="B53" s="257" t="s">
        <v>9119</v>
      </c>
      <c r="C53" s="257">
        <v>1994</v>
      </c>
      <c r="D53" s="327">
        <v>37</v>
      </c>
      <c r="E53" s="186" t="s">
        <v>9120</v>
      </c>
    </row>
    <row r="54" spans="1:5" x14ac:dyDescent="0.2">
      <c r="A54" s="190" t="s">
        <v>9121</v>
      </c>
      <c r="B54" s="257" t="s">
        <v>9122</v>
      </c>
      <c r="C54" s="257">
        <v>1999</v>
      </c>
      <c r="D54" s="327">
        <v>38</v>
      </c>
      <c r="E54" s="186" t="s">
        <v>9123</v>
      </c>
    </row>
    <row r="55" spans="1:5" ht="28" x14ac:dyDescent="0.2">
      <c r="A55" s="190" t="s">
        <v>9124</v>
      </c>
      <c r="B55" s="257" t="s">
        <v>9125</v>
      </c>
      <c r="C55" s="257">
        <v>1995</v>
      </c>
      <c r="D55" s="327">
        <v>39</v>
      </c>
      <c r="E55" s="186" t="s">
        <v>9126</v>
      </c>
    </row>
    <row r="56" spans="1:5" x14ac:dyDescent="0.2">
      <c r="A56" s="190" t="s">
        <v>109</v>
      </c>
      <c r="B56" s="257" t="s">
        <v>9127</v>
      </c>
      <c r="C56" s="257">
        <v>1995</v>
      </c>
      <c r="D56" s="327">
        <v>40</v>
      </c>
      <c r="E56" s="189" t="s">
        <v>9128</v>
      </c>
    </row>
    <row r="57" spans="1:5" x14ac:dyDescent="0.2">
      <c r="A57" s="190" t="s">
        <v>9129</v>
      </c>
      <c r="B57" s="257" t="s">
        <v>9130</v>
      </c>
      <c r="C57" s="257">
        <v>1993</v>
      </c>
      <c r="D57" s="327">
        <v>41</v>
      </c>
      <c r="E57" s="189" t="s">
        <v>9131</v>
      </c>
    </row>
    <row r="58" spans="1:5" x14ac:dyDescent="0.2">
      <c r="A58" s="190" t="s">
        <v>9132</v>
      </c>
      <c r="B58" s="257" t="s">
        <v>9133</v>
      </c>
      <c r="C58" s="257">
        <v>2003</v>
      </c>
      <c r="D58" s="327">
        <v>42</v>
      </c>
      <c r="E58" s="189" t="s">
        <v>9134</v>
      </c>
    </row>
    <row r="59" spans="1:5" x14ac:dyDescent="0.2">
      <c r="A59" s="190" t="s">
        <v>9135</v>
      </c>
      <c r="B59" s="257" t="s">
        <v>9136</v>
      </c>
      <c r="C59" s="257">
        <v>1993</v>
      </c>
      <c r="D59" s="327">
        <v>44</v>
      </c>
      <c r="E59" s="189" t="s">
        <v>9137</v>
      </c>
    </row>
    <row r="60" spans="1:5" ht="28" x14ac:dyDescent="0.2">
      <c r="A60" s="190" t="s">
        <v>9138</v>
      </c>
      <c r="B60" s="257" t="s">
        <v>9139</v>
      </c>
      <c r="C60" s="257">
        <v>1993</v>
      </c>
      <c r="D60" s="327">
        <v>45</v>
      </c>
      <c r="E60" s="186" t="s">
        <v>9140</v>
      </c>
    </row>
    <row r="61" spans="1:5" x14ac:dyDescent="0.2">
      <c r="A61" s="190" t="s">
        <v>3718</v>
      </c>
      <c r="B61" s="257" t="s">
        <v>9141</v>
      </c>
      <c r="C61" s="257">
        <v>1993</v>
      </c>
      <c r="D61" s="327">
        <v>48</v>
      </c>
      <c r="E61" s="189" t="s">
        <v>9142</v>
      </c>
    </row>
    <row r="62" spans="1:5" x14ac:dyDescent="0.2">
      <c r="A62" s="190" t="s">
        <v>2930</v>
      </c>
      <c r="B62" s="257" t="s">
        <v>9143</v>
      </c>
      <c r="C62" s="257">
        <v>1994</v>
      </c>
      <c r="D62" s="327">
        <v>49</v>
      </c>
      <c r="E62" s="189" t="s">
        <v>9144</v>
      </c>
    </row>
    <row r="63" spans="1:5" ht="42" x14ac:dyDescent="0.2">
      <c r="A63" s="187" t="s">
        <v>9145</v>
      </c>
      <c r="B63" s="246" t="s">
        <v>9146</v>
      </c>
      <c r="C63" s="257">
        <v>2002</v>
      </c>
      <c r="D63" s="327">
        <v>50</v>
      </c>
      <c r="E63" s="186" t="s">
        <v>9147</v>
      </c>
    </row>
    <row r="64" spans="1:5" x14ac:dyDescent="0.2">
      <c r="A64" s="187"/>
      <c r="B64" s="246" t="s">
        <v>9148</v>
      </c>
      <c r="C64" s="257"/>
      <c r="D64" s="327">
        <v>50</v>
      </c>
      <c r="E64" s="189" t="s">
        <v>6256</v>
      </c>
    </row>
    <row r="65" spans="1:5" ht="42" x14ac:dyDescent="0.2">
      <c r="A65" s="187"/>
      <c r="B65" s="246" t="s">
        <v>6258</v>
      </c>
      <c r="C65" s="257"/>
      <c r="D65" s="327">
        <v>50</v>
      </c>
      <c r="E65" s="186" t="s">
        <v>9149</v>
      </c>
    </row>
    <row r="66" spans="1:5" x14ac:dyDescent="0.2">
      <c r="A66" s="187"/>
      <c r="B66" s="246" t="s">
        <v>9150</v>
      </c>
      <c r="C66" s="257"/>
      <c r="D66" s="327">
        <v>50</v>
      </c>
      <c r="E66" s="186" t="s">
        <v>9151</v>
      </c>
    </row>
    <row r="67" spans="1:5" x14ac:dyDescent="0.2">
      <c r="A67" s="190" t="s">
        <v>4080</v>
      </c>
      <c r="B67" s="257" t="s">
        <v>9152</v>
      </c>
      <c r="C67" s="257">
        <v>2009</v>
      </c>
      <c r="D67" s="327">
        <v>51</v>
      </c>
      <c r="E67" s="189" t="s">
        <v>9153</v>
      </c>
    </row>
    <row r="68" spans="1:5" x14ac:dyDescent="0.2">
      <c r="A68" s="190" t="s">
        <v>9154</v>
      </c>
      <c r="B68" s="257" t="s">
        <v>9155</v>
      </c>
      <c r="C68" s="257">
        <v>1995</v>
      </c>
      <c r="D68" s="327">
        <v>52</v>
      </c>
      <c r="E68" s="189" t="s">
        <v>9156</v>
      </c>
    </row>
    <row r="69" spans="1:5" x14ac:dyDescent="0.2">
      <c r="A69" s="190" t="s">
        <v>9157</v>
      </c>
      <c r="B69" s="257" t="s">
        <v>9158</v>
      </c>
      <c r="C69" s="257">
        <v>2014</v>
      </c>
      <c r="D69" s="327">
        <v>53</v>
      </c>
      <c r="E69" s="189" t="s">
        <v>9159</v>
      </c>
    </row>
    <row r="70" spans="1:5" x14ac:dyDescent="0.2">
      <c r="A70" s="187" t="s">
        <v>9160</v>
      </c>
      <c r="B70" s="246" t="s">
        <v>9161</v>
      </c>
      <c r="C70" s="246">
        <v>1995</v>
      </c>
      <c r="D70" s="326">
        <v>54</v>
      </c>
      <c r="E70" s="186" t="s">
        <v>9162</v>
      </c>
    </row>
    <row r="71" spans="1:5" x14ac:dyDescent="0.2">
      <c r="A71" s="187" t="s">
        <v>9163</v>
      </c>
      <c r="B71" s="246" t="s">
        <v>9164</v>
      </c>
      <c r="C71" s="246">
        <v>1999</v>
      </c>
      <c r="D71" s="326">
        <v>55</v>
      </c>
      <c r="E71" s="186" t="s">
        <v>9165</v>
      </c>
    </row>
    <row r="72" spans="1:5" x14ac:dyDescent="0.2">
      <c r="A72" s="187" t="s">
        <v>9166</v>
      </c>
      <c r="B72" s="246" t="s">
        <v>9167</v>
      </c>
      <c r="C72" s="246">
        <v>1998</v>
      </c>
      <c r="D72" s="326">
        <v>56</v>
      </c>
      <c r="E72" s="186" t="s">
        <v>9168</v>
      </c>
    </row>
    <row r="73" spans="1:5" x14ac:dyDescent="0.2">
      <c r="A73" s="187"/>
      <c r="B73" s="246" t="s">
        <v>9169</v>
      </c>
      <c r="C73" s="246"/>
      <c r="D73" s="326">
        <v>56</v>
      </c>
      <c r="E73" s="186" t="s">
        <v>9170</v>
      </c>
    </row>
    <row r="74" spans="1:5" x14ac:dyDescent="0.2">
      <c r="A74" s="187"/>
      <c r="B74" s="246" t="s">
        <v>9171</v>
      </c>
      <c r="C74" s="246"/>
      <c r="D74" s="326">
        <v>56</v>
      </c>
      <c r="E74" s="186" t="s">
        <v>9172</v>
      </c>
    </row>
    <row r="75" spans="1:5" x14ac:dyDescent="0.2">
      <c r="A75" s="187" t="s">
        <v>9173</v>
      </c>
      <c r="B75" s="246" t="s">
        <v>9174</v>
      </c>
      <c r="C75" s="246">
        <v>1995</v>
      </c>
      <c r="D75" s="326">
        <v>57</v>
      </c>
      <c r="E75" s="186" t="s">
        <v>9175</v>
      </c>
    </row>
    <row r="76" spans="1:5" x14ac:dyDescent="0.2">
      <c r="A76" s="187" t="s">
        <v>9176</v>
      </c>
      <c r="B76" s="246" t="s">
        <v>9177</v>
      </c>
      <c r="C76" s="246">
        <v>1998</v>
      </c>
      <c r="D76" s="326">
        <v>58</v>
      </c>
      <c r="E76" s="186" t="s">
        <v>9178</v>
      </c>
    </row>
    <row r="77" spans="1:5" x14ac:dyDescent="0.2">
      <c r="A77" s="187" t="s">
        <v>9179</v>
      </c>
      <c r="B77" s="246" t="s">
        <v>9180</v>
      </c>
      <c r="C77" s="246">
        <v>2004</v>
      </c>
      <c r="D77" s="326">
        <v>59</v>
      </c>
      <c r="E77" s="186" t="s">
        <v>9181</v>
      </c>
    </row>
    <row r="78" spans="1:5" ht="28" x14ac:dyDescent="0.2">
      <c r="A78" s="187" t="s">
        <v>9182</v>
      </c>
      <c r="B78" s="246" t="s">
        <v>9183</v>
      </c>
      <c r="C78" s="246">
        <v>2004</v>
      </c>
      <c r="D78" s="326">
        <v>60</v>
      </c>
      <c r="E78" s="186" t="s">
        <v>9184</v>
      </c>
    </row>
    <row r="79" spans="1:5" x14ac:dyDescent="0.2">
      <c r="A79" s="187" t="s">
        <v>9185</v>
      </c>
      <c r="B79" s="246" t="s">
        <v>9186</v>
      </c>
      <c r="C79" s="246">
        <v>2001</v>
      </c>
      <c r="D79" s="326">
        <v>61</v>
      </c>
      <c r="E79" s="186" t="s">
        <v>9187</v>
      </c>
    </row>
    <row r="80" spans="1:5" x14ac:dyDescent="0.2">
      <c r="A80" s="187" t="s">
        <v>9188</v>
      </c>
      <c r="B80" s="246" t="s">
        <v>9189</v>
      </c>
      <c r="C80" s="246">
        <v>2004</v>
      </c>
      <c r="D80" s="326">
        <v>62</v>
      </c>
      <c r="E80" s="186" t="s">
        <v>9190</v>
      </c>
    </row>
    <row r="81" spans="1:5" x14ac:dyDescent="0.2">
      <c r="A81" s="187" t="s">
        <v>9191</v>
      </c>
      <c r="B81" s="246" t="s">
        <v>9192</v>
      </c>
      <c r="C81" s="246">
        <v>2008</v>
      </c>
      <c r="D81" s="326">
        <v>64</v>
      </c>
      <c r="E81" s="186" t="s">
        <v>9193</v>
      </c>
    </row>
    <row r="82" spans="1:5" x14ac:dyDescent="0.2">
      <c r="A82" s="187" t="s">
        <v>9194</v>
      </c>
      <c r="B82" s="246" t="s">
        <v>9195</v>
      </c>
      <c r="C82" s="246">
        <v>2014</v>
      </c>
      <c r="D82" s="326">
        <v>65</v>
      </c>
      <c r="E82" s="186" t="s">
        <v>9196</v>
      </c>
    </row>
    <row r="83" spans="1:5" x14ac:dyDescent="0.2">
      <c r="A83" s="187" t="s">
        <v>9197</v>
      </c>
      <c r="B83" s="246" t="s">
        <v>9198</v>
      </c>
      <c r="C83" s="246">
        <v>1995</v>
      </c>
      <c r="D83" s="326">
        <v>66</v>
      </c>
      <c r="E83" s="186" t="s">
        <v>9199</v>
      </c>
    </row>
    <row r="84" spans="1:5" x14ac:dyDescent="0.2">
      <c r="A84" s="187" t="s">
        <v>9200</v>
      </c>
      <c r="B84" s="246" t="s">
        <v>9201</v>
      </c>
      <c r="C84" s="246">
        <v>1995</v>
      </c>
      <c r="D84" s="326">
        <v>67</v>
      </c>
      <c r="E84" s="186" t="s">
        <v>9202</v>
      </c>
    </row>
    <row r="85" spans="1:5" x14ac:dyDescent="0.2">
      <c r="A85" s="187" t="s">
        <v>9203</v>
      </c>
      <c r="B85" s="246" t="s">
        <v>9204</v>
      </c>
      <c r="C85" s="246">
        <v>1995</v>
      </c>
      <c r="D85" s="326">
        <v>68</v>
      </c>
      <c r="E85" s="186" t="s">
        <v>9205</v>
      </c>
    </row>
    <row r="86" spans="1:5" x14ac:dyDescent="0.2">
      <c r="A86" s="187" t="s">
        <v>9206</v>
      </c>
      <c r="B86" s="246" t="s">
        <v>9207</v>
      </c>
      <c r="C86" s="246">
        <v>1997</v>
      </c>
      <c r="D86" s="326">
        <v>69</v>
      </c>
      <c r="E86" s="186" t="s">
        <v>9208</v>
      </c>
    </row>
    <row r="87" spans="1:5" x14ac:dyDescent="0.2">
      <c r="A87" s="187" t="s">
        <v>9209</v>
      </c>
      <c r="B87" s="246" t="s">
        <v>9210</v>
      </c>
      <c r="C87" s="246">
        <v>1996</v>
      </c>
      <c r="D87" s="326">
        <v>70</v>
      </c>
      <c r="E87" s="186" t="s">
        <v>9211</v>
      </c>
    </row>
    <row r="88" spans="1:5" x14ac:dyDescent="0.2">
      <c r="A88" s="187" t="s">
        <v>9212</v>
      </c>
      <c r="B88" s="246" t="s">
        <v>9213</v>
      </c>
      <c r="C88" s="246">
        <v>1996</v>
      </c>
      <c r="D88" s="326">
        <v>71</v>
      </c>
      <c r="E88" s="186" t="s">
        <v>9214</v>
      </c>
    </row>
    <row r="89" spans="1:5" x14ac:dyDescent="0.2">
      <c r="A89" s="187" t="s">
        <v>4961</v>
      </c>
      <c r="B89" s="246" t="s">
        <v>9215</v>
      </c>
      <c r="C89" s="246">
        <v>1994</v>
      </c>
      <c r="D89" s="326">
        <v>72</v>
      </c>
      <c r="E89" s="186" t="s">
        <v>4960</v>
      </c>
    </row>
    <row r="90" spans="1:5" x14ac:dyDescent="0.2">
      <c r="A90" s="187" t="s">
        <v>9216</v>
      </c>
      <c r="B90" s="246" t="s">
        <v>9217</v>
      </c>
      <c r="C90" s="246">
        <v>1996</v>
      </c>
      <c r="D90" s="326">
        <v>73</v>
      </c>
      <c r="E90" s="186" t="s">
        <v>6318</v>
      </c>
    </row>
    <row r="91" spans="1:5" x14ac:dyDescent="0.2">
      <c r="A91" s="187" t="s">
        <v>9218</v>
      </c>
      <c r="B91" s="246" t="s">
        <v>9219</v>
      </c>
      <c r="C91" s="246">
        <v>1997</v>
      </c>
      <c r="D91" s="326">
        <v>74</v>
      </c>
      <c r="E91" s="186" t="s">
        <v>9220</v>
      </c>
    </row>
    <row r="92" spans="1:5" x14ac:dyDescent="0.2">
      <c r="A92" s="187" t="s">
        <v>9221</v>
      </c>
      <c r="B92" s="246" t="s">
        <v>9222</v>
      </c>
      <c r="C92" s="246">
        <v>2007</v>
      </c>
      <c r="D92" s="326">
        <v>75</v>
      </c>
      <c r="E92" s="186" t="s">
        <v>9223</v>
      </c>
    </row>
    <row r="93" spans="1:5" x14ac:dyDescent="0.2">
      <c r="A93" s="187" t="s">
        <v>1518</v>
      </c>
      <c r="B93" s="246" t="s">
        <v>9224</v>
      </c>
      <c r="C93" s="246">
        <v>1998</v>
      </c>
      <c r="D93" s="326">
        <v>76</v>
      </c>
      <c r="E93" s="186" t="s">
        <v>9225</v>
      </c>
    </row>
    <row r="94" spans="1:5" x14ac:dyDescent="0.2">
      <c r="A94" s="187" t="s">
        <v>9226</v>
      </c>
      <c r="B94" s="246" t="s">
        <v>9227</v>
      </c>
      <c r="C94" s="246">
        <v>2004</v>
      </c>
      <c r="D94" s="326">
        <v>77</v>
      </c>
      <c r="E94" s="186" t="s">
        <v>9228</v>
      </c>
    </row>
    <row r="95" spans="1:5" x14ac:dyDescent="0.2">
      <c r="A95" s="187" t="s">
        <v>9229</v>
      </c>
      <c r="B95" s="246" t="s">
        <v>9230</v>
      </c>
      <c r="C95" s="246">
        <v>1997</v>
      </c>
      <c r="D95" s="326">
        <v>78</v>
      </c>
      <c r="E95" s="186" t="s">
        <v>9231</v>
      </c>
    </row>
    <row r="96" spans="1:5" x14ac:dyDescent="0.2">
      <c r="A96" s="187" t="s">
        <v>9232</v>
      </c>
      <c r="B96" s="246" t="s">
        <v>9233</v>
      </c>
      <c r="C96" s="246">
        <v>1997</v>
      </c>
      <c r="D96" s="326">
        <v>79</v>
      </c>
      <c r="E96" s="186" t="s">
        <v>9234</v>
      </c>
    </row>
    <row r="97" spans="1:5" x14ac:dyDescent="0.2">
      <c r="A97" s="187"/>
      <c r="B97" s="246" t="s">
        <v>9235</v>
      </c>
      <c r="C97" s="246"/>
      <c r="D97" s="326">
        <v>79</v>
      </c>
      <c r="E97" s="186" t="s">
        <v>9236</v>
      </c>
    </row>
    <row r="98" spans="1:5" x14ac:dyDescent="0.2">
      <c r="A98" s="187"/>
      <c r="B98" s="246" t="s">
        <v>9237</v>
      </c>
      <c r="C98" s="246"/>
      <c r="D98" s="326">
        <v>79</v>
      </c>
      <c r="E98" s="186" t="s">
        <v>9238</v>
      </c>
    </row>
    <row r="99" spans="1:5" x14ac:dyDescent="0.2">
      <c r="A99" s="187" t="s">
        <v>9239</v>
      </c>
      <c r="B99" s="246" t="s">
        <v>9240</v>
      </c>
      <c r="C99" s="246">
        <v>1999</v>
      </c>
      <c r="D99" s="326">
        <v>80</v>
      </c>
      <c r="E99" s="186" t="s">
        <v>9241</v>
      </c>
    </row>
    <row r="100" spans="1:5" x14ac:dyDescent="0.2">
      <c r="A100" s="187" t="s">
        <v>9242</v>
      </c>
      <c r="B100" s="246" t="s">
        <v>9243</v>
      </c>
      <c r="C100" s="246">
        <v>1999</v>
      </c>
      <c r="D100" s="326">
        <v>81</v>
      </c>
      <c r="E100" s="186" t="s">
        <v>9244</v>
      </c>
    </row>
    <row r="101" spans="1:5" x14ac:dyDescent="0.2">
      <c r="A101" s="187" t="s">
        <v>9245</v>
      </c>
      <c r="B101" s="246" t="s">
        <v>9246</v>
      </c>
      <c r="C101" s="246">
        <v>2008</v>
      </c>
      <c r="D101" s="326">
        <v>82</v>
      </c>
      <c r="E101" s="186" t="s">
        <v>9247</v>
      </c>
    </row>
    <row r="102" spans="1:5" x14ac:dyDescent="0.2">
      <c r="A102" s="187" t="s">
        <v>4978</v>
      </c>
      <c r="B102" s="246" t="s">
        <v>4979</v>
      </c>
      <c r="C102" s="246">
        <v>2002</v>
      </c>
      <c r="D102" s="326">
        <v>83</v>
      </c>
      <c r="E102" s="186" t="s">
        <v>9248</v>
      </c>
    </row>
    <row r="103" spans="1:5" x14ac:dyDescent="0.2">
      <c r="A103" s="187" t="s">
        <v>9145</v>
      </c>
      <c r="B103" s="246" t="s">
        <v>9249</v>
      </c>
      <c r="C103" s="246">
        <v>2007</v>
      </c>
      <c r="D103" s="326">
        <v>84</v>
      </c>
      <c r="E103" s="186" t="s">
        <v>9250</v>
      </c>
    </row>
    <row r="104" spans="1:5" x14ac:dyDescent="0.2">
      <c r="A104" s="187"/>
      <c r="B104" s="246" t="s">
        <v>9251</v>
      </c>
      <c r="C104" s="246"/>
      <c r="D104" s="326">
        <v>84</v>
      </c>
      <c r="E104" s="186" t="s">
        <v>9252</v>
      </c>
    </row>
    <row r="105" spans="1:5" x14ac:dyDescent="0.2">
      <c r="A105" s="187"/>
      <c r="B105" s="246" t="s">
        <v>9253</v>
      </c>
      <c r="C105" s="246"/>
      <c r="D105" s="326">
        <v>84</v>
      </c>
      <c r="E105" s="186" t="s">
        <v>9254</v>
      </c>
    </row>
    <row r="106" spans="1:5" x14ac:dyDescent="0.2">
      <c r="A106" s="187" t="s">
        <v>9145</v>
      </c>
      <c r="B106" s="246"/>
      <c r="C106" s="246">
        <v>2011</v>
      </c>
      <c r="D106" s="326">
        <v>85</v>
      </c>
      <c r="E106" s="186" t="s">
        <v>9255</v>
      </c>
    </row>
    <row r="107" spans="1:5" x14ac:dyDescent="0.2">
      <c r="A107" s="187"/>
      <c r="B107" s="246" t="s">
        <v>9256</v>
      </c>
      <c r="C107" s="246">
        <v>2011</v>
      </c>
      <c r="D107" s="326">
        <v>85</v>
      </c>
      <c r="E107" s="186" t="s">
        <v>9257</v>
      </c>
    </row>
    <row r="108" spans="1:5" x14ac:dyDescent="0.2">
      <c r="A108" s="187"/>
      <c r="B108" s="246" t="s">
        <v>9258</v>
      </c>
      <c r="C108" s="246">
        <v>2011</v>
      </c>
      <c r="D108" s="326">
        <v>85</v>
      </c>
      <c r="E108" s="186" t="s">
        <v>9259</v>
      </c>
    </row>
    <row r="109" spans="1:5" ht="28" x14ac:dyDescent="0.2">
      <c r="A109" s="187"/>
      <c r="B109" s="246" t="s">
        <v>9260</v>
      </c>
      <c r="C109" s="246">
        <v>2011</v>
      </c>
      <c r="D109" s="326">
        <v>85</v>
      </c>
      <c r="E109" s="186" t="s">
        <v>9261</v>
      </c>
    </row>
    <row r="110" spans="1:5" ht="28" x14ac:dyDescent="0.2">
      <c r="A110" s="187"/>
      <c r="B110" s="246" t="s">
        <v>9262</v>
      </c>
      <c r="C110" s="246">
        <v>2011</v>
      </c>
      <c r="D110" s="326">
        <v>85</v>
      </c>
      <c r="E110" s="186" t="s">
        <v>9263</v>
      </c>
    </row>
    <row r="111" spans="1:5" x14ac:dyDescent="0.2">
      <c r="A111" s="187"/>
      <c r="B111" s="246" t="s">
        <v>9264</v>
      </c>
      <c r="C111" s="246">
        <v>2011</v>
      </c>
      <c r="D111" s="326">
        <v>85</v>
      </c>
      <c r="E111" s="186" t="s">
        <v>9265</v>
      </c>
    </row>
    <row r="112" spans="1:5" x14ac:dyDescent="0.2">
      <c r="A112" s="187"/>
      <c r="B112" s="246" t="s">
        <v>9266</v>
      </c>
      <c r="C112" s="246">
        <v>2011</v>
      </c>
      <c r="D112" s="326">
        <v>85</v>
      </c>
      <c r="E112" s="186" t="s">
        <v>9267</v>
      </c>
    </row>
    <row r="113" spans="1:5" x14ac:dyDescent="0.2">
      <c r="A113" s="187"/>
      <c r="B113" s="246" t="s">
        <v>9268</v>
      </c>
      <c r="C113" s="246">
        <v>2011</v>
      </c>
      <c r="D113" s="326">
        <v>85</v>
      </c>
      <c r="E113" s="186" t="s">
        <v>9269</v>
      </c>
    </row>
    <row r="114" spans="1:5" x14ac:dyDescent="0.2">
      <c r="A114" s="187"/>
      <c r="B114" s="246" t="s">
        <v>9270</v>
      </c>
      <c r="C114" s="246">
        <v>2011</v>
      </c>
      <c r="D114" s="326">
        <v>85</v>
      </c>
      <c r="E114" s="186" t="s">
        <v>9271</v>
      </c>
    </row>
    <row r="115" spans="1:5" x14ac:dyDescent="0.2">
      <c r="A115" s="187"/>
      <c r="B115" s="246" t="s">
        <v>9272</v>
      </c>
      <c r="C115" s="246">
        <v>2011</v>
      </c>
      <c r="D115" s="326">
        <v>85</v>
      </c>
      <c r="E115" s="186" t="s">
        <v>9273</v>
      </c>
    </row>
    <row r="116" spans="1:5" x14ac:dyDescent="0.2">
      <c r="A116" s="187"/>
      <c r="B116" s="246" t="s">
        <v>9274</v>
      </c>
      <c r="C116" s="246">
        <v>2011</v>
      </c>
      <c r="D116" s="326">
        <v>85</v>
      </c>
      <c r="E116" s="186" t="s">
        <v>9275</v>
      </c>
    </row>
    <row r="117" spans="1:5" x14ac:dyDescent="0.2">
      <c r="A117" s="187"/>
      <c r="B117" s="246" t="s">
        <v>9276</v>
      </c>
      <c r="C117" s="246">
        <v>2011</v>
      </c>
      <c r="D117" s="326">
        <v>85</v>
      </c>
      <c r="E117" s="186" t="s">
        <v>9277</v>
      </c>
    </row>
    <row r="118" spans="1:5" x14ac:dyDescent="0.2">
      <c r="A118" s="187"/>
      <c r="B118" s="246" t="s">
        <v>9278</v>
      </c>
      <c r="C118" s="246">
        <v>2011</v>
      </c>
      <c r="D118" s="326">
        <v>85</v>
      </c>
      <c r="E118" s="186" t="s">
        <v>9279</v>
      </c>
    </row>
    <row r="119" spans="1:5" ht="28" x14ac:dyDescent="0.2">
      <c r="A119" s="187"/>
      <c r="B119" s="246" t="s">
        <v>9146</v>
      </c>
      <c r="C119" s="246">
        <v>2004</v>
      </c>
      <c r="D119" s="326">
        <v>86</v>
      </c>
      <c r="E119" s="186" t="s">
        <v>9280</v>
      </c>
    </row>
    <row r="120" spans="1:5" x14ac:dyDescent="0.2">
      <c r="A120" s="187"/>
      <c r="B120" s="246" t="s">
        <v>675</v>
      </c>
      <c r="C120" s="246">
        <v>2004</v>
      </c>
      <c r="D120" s="326">
        <v>86</v>
      </c>
      <c r="E120" s="186" t="s">
        <v>9281</v>
      </c>
    </row>
    <row r="121" spans="1:5" x14ac:dyDescent="0.2">
      <c r="A121" s="187" t="s">
        <v>9282</v>
      </c>
      <c r="B121" s="246" t="s">
        <v>37</v>
      </c>
      <c r="C121" s="257">
        <v>2007</v>
      </c>
      <c r="D121" s="327">
        <v>87</v>
      </c>
      <c r="E121" s="189" t="s">
        <v>9283</v>
      </c>
    </row>
    <row r="122" spans="1:5" x14ac:dyDescent="0.2">
      <c r="A122" s="187"/>
      <c r="B122" s="246" t="s">
        <v>9284</v>
      </c>
      <c r="C122" s="257">
        <v>2007</v>
      </c>
      <c r="D122" s="327">
        <v>87</v>
      </c>
      <c r="E122" s="189" t="s">
        <v>9285</v>
      </c>
    </row>
    <row r="123" spans="1:5" x14ac:dyDescent="0.2">
      <c r="A123" s="187"/>
      <c r="B123" s="246" t="s">
        <v>9286</v>
      </c>
      <c r="C123" s="257">
        <v>2007</v>
      </c>
      <c r="D123" s="327">
        <v>87</v>
      </c>
      <c r="E123" s="189" t="s">
        <v>9287</v>
      </c>
    </row>
    <row r="124" spans="1:5" x14ac:dyDescent="0.2">
      <c r="A124" s="187"/>
      <c r="B124" s="246"/>
      <c r="C124" s="257"/>
      <c r="D124" s="327">
        <v>88</v>
      </c>
      <c r="E124" s="189" t="s">
        <v>9288</v>
      </c>
    </row>
    <row r="125" spans="1:5" x14ac:dyDescent="0.2">
      <c r="A125" s="190" t="s">
        <v>9289</v>
      </c>
      <c r="B125" s="257" t="s">
        <v>9290</v>
      </c>
      <c r="C125" s="257">
        <v>2014</v>
      </c>
      <c r="D125" s="327">
        <v>89</v>
      </c>
      <c r="E125" s="189" t="s">
        <v>9291</v>
      </c>
    </row>
    <row r="126" spans="1:5" x14ac:dyDescent="0.2">
      <c r="A126" s="190" t="s">
        <v>9292</v>
      </c>
      <c r="B126" s="257" t="s">
        <v>9293</v>
      </c>
      <c r="C126" s="257">
        <v>2010</v>
      </c>
      <c r="D126" s="327">
        <v>90</v>
      </c>
      <c r="E126" s="189" t="s">
        <v>9294</v>
      </c>
    </row>
    <row r="127" spans="1:5" x14ac:dyDescent="0.2">
      <c r="A127" s="190" t="s">
        <v>9295</v>
      </c>
      <c r="B127" s="257" t="s">
        <v>9296</v>
      </c>
      <c r="C127" s="257">
        <v>2002</v>
      </c>
      <c r="D127" s="327">
        <v>91</v>
      </c>
      <c r="E127" s="189" t="s">
        <v>9297</v>
      </c>
    </row>
    <row r="128" spans="1:5" x14ac:dyDescent="0.2">
      <c r="A128" s="190" t="s">
        <v>9298</v>
      </c>
      <c r="B128" s="257" t="s">
        <v>9299</v>
      </c>
      <c r="C128" s="257">
        <v>2010</v>
      </c>
      <c r="D128" s="327">
        <v>92</v>
      </c>
      <c r="E128" s="189" t="s">
        <v>9300</v>
      </c>
    </row>
    <row r="129" spans="1:5" x14ac:dyDescent="0.2">
      <c r="A129" s="190" t="s">
        <v>5296</v>
      </c>
      <c r="B129" s="257" t="s">
        <v>9301</v>
      </c>
      <c r="C129" s="257">
        <v>2002</v>
      </c>
      <c r="D129" s="327">
        <v>93</v>
      </c>
      <c r="E129" s="189" t="s">
        <v>9302</v>
      </c>
    </row>
    <row r="130" spans="1:5" x14ac:dyDescent="0.2">
      <c r="A130" s="187" t="s">
        <v>9232</v>
      </c>
      <c r="B130" s="246" t="s">
        <v>9303</v>
      </c>
      <c r="C130" s="257">
        <v>2003</v>
      </c>
      <c r="D130" s="327">
        <v>94</v>
      </c>
      <c r="E130" s="189" t="s">
        <v>9304</v>
      </c>
    </row>
    <row r="131" spans="1:5" x14ac:dyDescent="0.2">
      <c r="A131" s="187"/>
      <c r="B131" s="246" t="s">
        <v>9305</v>
      </c>
      <c r="C131" s="257">
        <v>2003</v>
      </c>
      <c r="D131" s="327">
        <v>94</v>
      </c>
      <c r="E131" s="189" t="s">
        <v>9306</v>
      </c>
    </row>
    <row r="132" spans="1:5" x14ac:dyDescent="0.2">
      <c r="A132" s="187"/>
      <c r="B132" s="246" t="s">
        <v>9307</v>
      </c>
      <c r="C132" s="257">
        <v>2003</v>
      </c>
      <c r="D132" s="327">
        <v>94</v>
      </c>
      <c r="E132" s="189" t="s">
        <v>9308</v>
      </c>
    </row>
    <row r="133" spans="1:5" x14ac:dyDescent="0.2">
      <c r="A133" s="190" t="s">
        <v>3725</v>
      </c>
      <c r="B133" s="257" t="s">
        <v>9309</v>
      </c>
      <c r="C133" s="257">
        <v>2003</v>
      </c>
      <c r="D133" s="327">
        <v>95</v>
      </c>
      <c r="E133" s="189" t="s">
        <v>9310</v>
      </c>
    </row>
    <row r="134" spans="1:5" x14ac:dyDescent="0.2">
      <c r="A134" s="190" t="s">
        <v>9311</v>
      </c>
      <c r="B134" s="246" t="s">
        <v>9312</v>
      </c>
      <c r="C134" s="257">
        <v>2002</v>
      </c>
      <c r="D134" s="327">
        <v>96</v>
      </c>
      <c r="E134" s="189" t="s">
        <v>9313</v>
      </c>
    </row>
    <row r="135" spans="1:5" x14ac:dyDescent="0.2">
      <c r="A135" s="190"/>
      <c r="B135" s="246" t="s">
        <v>9314</v>
      </c>
      <c r="C135" s="257">
        <v>2002</v>
      </c>
      <c r="D135" s="327">
        <v>96</v>
      </c>
      <c r="E135" s="189" t="s">
        <v>9315</v>
      </c>
    </row>
    <row r="136" spans="1:5" x14ac:dyDescent="0.2">
      <c r="A136" s="190"/>
      <c r="B136" s="246" t="s">
        <v>9316</v>
      </c>
      <c r="C136" s="257">
        <v>2002</v>
      </c>
      <c r="D136" s="327">
        <v>96</v>
      </c>
      <c r="E136" s="189" t="s">
        <v>9317</v>
      </c>
    </row>
    <row r="137" spans="1:5" x14ac:dyDescent="0.2">
      <c r="A137" s="190"/>
      <c r="B137" s="246" t="s">
        <v>9318</v>
      </c>
      <c r="C137" s="257">
        <v>2002</v>
      </c>
      <c r="D137" s="327">
        <v>96</v>
      </c>
      <c r="E137" s="189" t="s">
        <v>9319</v>
      </c>
    </row>
    <row r="138" spans="1:5" x14ac:dyDescent="0.2">
      <c r="A138" s="187" t="s">
        <v>9145</v>
      </c>
      <c r="B138" s="246" t="s">
        <v>9320</v>
      </c>
      <c r="C138" s="246">
        <v>2003</v>
      </c>
      <c r="D138" s="326">
        <v>97</v>
      </c>
      <c r="E138" s="186" t="s">
        <v>9321</v>
      </c>
    </row>
    <row r="139" spans="1:5" x14ac:dyDescent="0.2">
      <c r="A139" s="187"/>
      <c r="B139" s="246" t="s">
        <v>9322</v>
      </c>
      <c r="C139" s="246">
        <v>2003</v>
      </c>
      <c r="D139" s="326">
        <v>97</v>
      </c>
      <c r="E139" s="186" t="s">
        <v>9323</v>
      </c>
    </row>
    <row r="140" spans="1:5" x14ac:dyDescent="0.2">
      <c r="A140" s="187"/>
      <c r="B140" s="246" t="s">
        <v>9324</v>
      </c>
      <c r="C140" s="246">
        <v>2003</v>
      </c>
      <c r="D140" s="326">
        <v>97</v>
      </c>
      <c r="E140" s="186" t="s">
        <v>9325</v>
      </c>
    </row>
    <row r="141" spans="1:5" x14ac:dyDescent="0.2">
      <c r="A141" s="187"/>
      <c r="B141" s="246" t="s">
        <v>9326</v>
      </c>
      <c r="C141" s="246">
        <v>2003</v>
      </c>
      <c r="D141" s="326">
        <v>97</v>
      </c>
      <c r="E141" s="186" t="s">
        <v>9327</v>
      </c>
    </row>
    <row r="142" spans="1:5" x14ac:dyDescent="0.2">
      <c r="A142" s="187"/>
      <c r="B142" s="246" t="s">
        <v>9328</v>
      </c>
      <c r="C142" s="246">
        <v>2003</v>
      </c>
      <c r="D142" s="326">
        <v>97</v>
      </c>
      <c r="E142" s="186" t="s">
        <v>9329</v>
      </c>
    </row>
    <row r="143" spans="1:5" x14ac:dyDescent="0.2">
      <c r="A143" s="187"/>
      <c r="B143" s="246" t="s">
        <v>9330</v>
      </c>
      <c r="C143" s="246">
        <v>2003</v>
      </c>
      <c r="D143" s="326">
        <v>97</v>
      </c>
      <c r="E143" s="186" t="s">
        <v>9331</v>
      </c>
    </row>
    <row r="144" spans="1:5" x14ac:dyDescent="0.2">
      <c r="A144" s="187"/>
      <c r="B144" s="246" t="s">
        <v>9332</v>
      </c>
      <c r="C144" s="246">
        <v>2003</v>
      </c>
      <c r="D144" s="326">
        <v>97</v>
      </c>
      <c r="E144" s="186" t="s">
        <v>9333</v>
      </c>
    </row>
    <row r="145" spans="1:5" x14ac:dyDescent="0.2">
      <c r="A145" s="187"/>
      <c r="B145" s="246" t="s">
        <v>9334</v>
      </c>
      <c r="C145" s="246">
        <v>2003</v>
      </c>
      <c r="D145" s="326">
        <v>97</v>
      </c>
      <c r="E145" s="186" t="s">
        <v>9335</v>
      </c>
    </row>
    <row r="146" spans="1:5" x14ac:dyDescent="0.2">
      <c r="A146" s="187"/>
      <c r="B146" s="246" t="s">
        <v>9336</v>
      </c>
      <c r="C146" s="246">
        <v>2003</v>
      </c>
      <c r="D146" s="326">
        <v>97</v>
      </c>
      <c r="E146" s="186" t="s">
        <v>9337</v>
      </c>
    </row>
    <row r="147" spans="1:5" x14ac:dyDescent="0.2">
      <c r="A147" s="187"/>
      <c r="B147" s="246" t="s">
        <v>9338</v>
      </c>
      <c r="C147" s="246">
        <v>2003</v>
      </c>
      <c r="D147" s="326">
        <v>97</v>
      </c>
      <c r="E147" s="186" t="s">
        <v>9339</v>
      </c>
    </row>
    <row r="148" spans="1:5" x14ac:dyDescent="0.2">
      <c r="A148" s="187" t="s">
        <v>1368</v>
      </c>
      <c r="B148" s="246" t="s">
        <v>9340</v>
      </c>
      <c r="C148" s="246">
        <v>2012</v>
      </c>
      <c r="D148" s="326">
        <v>98</v>
      </c>
      <c r="E148" s="186" t="s">
        <v>9341</v>
      </c>
    </row>
    <row r="149" spans="1:5" ht="28" x14ac:dyDescent="0.2">
      <c r="A149" s="187" t="s">
        <v>9342</v>
      </c>
      <c r="B149" s="246" t="s">
        <v>9343</v>
      </c>
      <c r="C149" s="246">
        <v>2001</v>
      </c>
      <c r="D149" s="326">
        <v>99</v>
      </c>
      <c r="E149" s="186" t="s">
        <v>9344</v>
      </c>
    </row>
    <row r="150" spans="1:5" x14ac:dyDescent="0.2">
      <c r="A150" s="187" t="s">
        <v>2414</v>
      </c>
      <c r="B150" s="246" t="s">
        <v>9345</v>
      </c>
      <c r="C150" s="246">
        <v>2003</v>
      </c>
      <c r="D150" s="326">
        <v>100</v>
      </c>
      <c r="E150" s="186" t="s">
        <v>9346</v>
      </c>
    </row>
    <row r="151" spans="1:5" x14ac:dyDescent="0.2">
      <c r="A151" s="190" t="s">
        <v>9347</v>
      </c>
      <c r="B151" s="257" t="s">
        <v>9348</v>
      </c>
      <c r="C151" s="257">
        <v>2002</v>
      </c>
      <c r="D151" s="327">
        <v>101</v>
      </c>
      <c r="E151" s="189" t="s">
        <v>9349</v>
      </c>
    </row>
    <row r="152" spans="1:5" x14ac:dyDescent="0.2">
      <c r="A152" s="190"/>
      <c r="B152" s="257"/>
      <c r="C152" s="257">
        <v>2005</v>
      </c>
      <c r="D152" s="327">
        <v>102</v>
      </c>
      <c r="E152" s="189" t="s">
        <v>9350</v>
      </c>
    </row>
    <row r="153" spans="1:5" x14ac:dyDescent="0.2">
      <c r="A153" s="190" t="s">
        <v>9351</v>
      </c>
      <c r="B153" s="257" t="s">
        <v>9352</v>
      </c>
      <c r="C153" s="257">
        <v>2003</v>
      </c>
      <c r="D153" s="327">
        <v>104</v>
      </c>
      <c r="E153" s="189" t="s">
        <v>9353</v>
      </c>
    </row>
    <row r="154" spans="1:5" x14ac:dyDescent="0.2">
      <c r="A154" s="190" t="s">
        <v>9354</v>
      </c>
      <c r="B154" s="257" t="s">
        <v>9355</v>
      </c>
      <c r="C154" s="257">
        <v>2012</v>
      </c>
      <c r="D154" s="327">
        <v>105</v>
      </c>
      <c r="E154" s="189" t="s">
        <v>9356</v>
      </c>
    </row>
    <row r="155" spans="1:5" x14ac:dyDescent="0.2">
      <c r="A155" s="190" t="s">
        <v>9357</v>
      </c>
      <c r="B155" s="257" t="s">
        <v>9358</v>
      </c>
      <c r="C155" s="257">
        <v>2004</v>
      </c>
      <c r="D155" s="327">
        <v>106</v>
      </c>
      <c r="E155" s="189" t="s">
        <v>9359</v>
      </c>
    </row>
    <row r="156" spans="1:5" ht="28" x14ac:dyDescent="0.2">
      <c r="A156" s="190" t="s">
        <v>6699</v>
      </c>
      <c r="B156" s="257" t="s">
        <v>9360</v>
      </c>
      <c r="C156" s="257">
        <v>2012</v>
      </c>
      <c r="D156" s="327">
        <v>107</v>
      </c>
      <c r="E156" s="186" t="s">
        <v>9361</v>
      </c>
    </row>
    <row r="157" spans="1:5" x14ac:dyDescent="0.2">
      <c r="A157" s="190" t="s">
        <v>9362</v>
      </c>
      <c r="B157" s="257" t="s">
        <v>9363</v>
      </c>
      <c r="C157" s="257">
        <v>2004</v>
      </c>
      <c r="D157" s="327">
        <v>109</v>
      </c>
      <c r="E157" s="189" t="s">
        <v>9364</v>
      </c>
    </row>
    <row r="158" spans="1:5" x14ac:dyDescent="0.2">
      <c r="A158" s="190" t="s">
        <v>6847</v>
      </c>
      <c r="B158" s="257" t="s">
        <v>9365</v>
      </c>
      <c r="C158" s="257">
        <v>2006</v>
      </c>
      <c r="D158" s="327">
        <v>110</v>
      </c>
      <c r="E158" s="189" t="s">
        <v>9366</v>
      </c>
    </row>
    <row r="159" spans="1:5" x14ac:dyDescent="0.2">
      <c r="A159" s="190" t="s">
        <v>5892</v>
      </c>
      <c r="B159" s="257" t="s">
        <v>9367</v>
      </c>
      <c r="C159" s="257">
        <v>2004</v>
      </c>
      <c r="D159" s="327">
        <v>111</v>
      </c>
      <c r="E159" s="189" t="s">
        <v>9368</v>
      </c>
    </row>
    <row r="160" spans="1:5" x14ac:dyDescent="0.2">
      <c r="A160" s="190" t="s">
        <v>4743</v>
      </c>
      <c r="B160" s="257" t="s">
        <v>9369</v>
      </c>
      <c r="C160" s="257">
        <v>2004</v>
      </c>
      <c r="D160" s="327">
        <v>112</v>
      </c>
      <c r="E160" s="189" t="s">
        <v>9370</v>
      </c>
    </row>
    <row r="161" spans="1:5" x14ac:dyDescent="0.2">
      <c r="A161" s="190" t="s">
        <v>5267</v>
      </c>
      <c r="B161" s="257" t="s">
        <v>9371</v>
      </c>
      <c r="C161" s="257">
        <v>2014</v>
      </c>
      <c r="D161" s="327">
        <v>113</v>
      </c>
      <c r="E161" s="189" t="s">
        <v>9372</v>
      </c>
    </row>
    <row r="162" spans="1:5" x14ac:dyDescent="0.2">
      <c r="A162" s="190" t="s">
        <v>9232</v>
      </c>
      <c r="B162" s="246" t="s">
        <v>9373</v>
      </c>
      <c r="C162" s="257">
        <v>2010</v>
      </c>
      <c r="D162" s="327">
        <v>115</v>
      </c>
      <c r="E162" s="189" t="s">
        <v>9374</v>
      </c>
    </row>
    <row r="163" spans="1:5" x14ac:dyDescent="0.2">
      <c r="A163" s="190"/>
      <c r="B163" s="246" t="s">
        <v>9375</v>
      </c>
      <c r="C163" s="257"/>
      <c r="D163" s="327">
        <v>115</v>
      </c>
      <c r="E163" s="189" t="s">
        <v>9376</v>
      </c>
    </row>
    <row r="164" spans="1:5" x14ac:dyDescent="0.2">
      <c r="A164" s="190"/>
      <c r="B164" s="246" t="s">
        <v>2942</v>
      </c>
      <c r="C164" s="257"/>
      <c r="D164" s="327">
        <v>115</v>
      </c>
      <c r="E164" s="189" t="s">
        <v>9377</v>
      </c>
    </row>
    <row r="165" spans="1:5" x14ac:dyDescent="0.2">
      <c r="A165" s="190"/>
      <c r="B165" s="246" t="s">
        <v>6431</v>
      </c>
      <c r="C165" s="257"/>
      <c r="D165" s="327">
        <v>116</v>
      </c>
      <c r="E165" s="189" t="s">
        <v>9378</v>
      </c>
    </row>
    <row r="166" spans="1:5" x14ac:dyDescent="0.2">
      <c r="A166" s="190" t="s">
        <v>9282</v>
      </c>
      <c r="B166" s="246" t="s">
        <v>6342</v>
      </c>
      <c r="C166" s="257">
        <v>2007</v>
      </c>
      <c r="D166" s="327">
        <v>116</v>
      </c>
      <c r="E166" s="186" t="s">
        <v>9379</v>
      </c>
    </row>
    <row r="167" spans="1:5" x14ac:dyDescent="0.2">
      <c r="A167" s="190" t="s">
        <v>6534</v>
      </c>
      <c r="B167" s="257" t="s">
        <v>6535</v>
      </c>
      <c r="C167" s="257">
        <v>2004</v>
      </c>
      <c r="D167" s="327">
        <v>117</v>
      </c>
      <c r="E167" s="186" t="s">
        <v>6533</v>
      </c>
    </row>
    <row r="168" spans="1:5" x14ac:dyDescent="0.2">
      <c r="A168" s="190" t="s">
        <v>9380</v>
      </c>
      <c r="B168" s="257" t="s">
        <v>9381</v>
      </c>
      <c r="C168" s="257">
        <v>2006</v>
      </c>
      <c r="D168" s="327">
        <v>118</v>
      </c>
      <c r="E168" s="189" t="s">
        <v>9382</v>
      </c>
    </row>
    <row r="169" spans="1:5" ht="28" x14ac:dyDescent="0.2">
      <c r="A169" s="190" t="s">
        <v>6348</v>
      </c>
      <c r="B169" s="257" t="s">
        <v>9383</v>
      </c>
      <c r="C169" s="257">
        <v>2007</v>
      </c>
      <c r="D169" s="327">
        <v>119</v>
      </c>
      <c r="E169" s="186" t="s">
        <v>9384</v>
      </c>
    </row>
    <row r="170" spans="1:5" x14ac:dyDescent="0.2">
      <c r="A170" s="190" t="s">
        <v>9282</v>
      </c>
      <c r="B170" s="246" t="s">
        <v>6424</v>
      </c>
      <c r="C170" s="257">
        <v>2006</v>
      </c>
      <c r="D170" s="327">
        <v>120</v>
      </c>
      <c r="E170" s="186" t="s">
        <v>9385</v>
      </c>
    </row>
    <row r="171" spans="1:5" x14ac:dyDescent="0.2">
      <c r="A171" s="190"/>
      <c r="B171" s="246" t="s">
        <v>4887</v>
      </c>
      <c r="C171" s="257">
        <v>2006</v>
      </c>
      <c r="D171" s="327">
        <v>120</v>
      </c>
      <c r="E171" s="186" t="s">
        <v>4885</v>
      </c>
    </row>
    <row r="172" spans="1:5" x14ac:dyDescent="0.2">
      <c r="A172" s="190" t="s">
        <v>5764</v>
      </c>
      <c r="B172" s="257" t="s">
        <v>9386</v>
      </c>
      <c r="C172" s="257">
        <v>2006</v>
      </c>
      <c r="D172" s="327">
        <v>121</v>
      </c>
      <c r="E172" s="189" t="s">
        <v>9387</v>
      </c>
    </row>
    <row r="173" spans="1:5" x14ac:dyDescent="0.2">
      <c r="A173" s="190" t="s">
        <v>9388</v>
      </c>
      <c r="B173" s="257" t="s">
        <v>9389</v>
      </c>
      <c r="C173" s="257">
        <v>2005</v>
      </c>
      <c r="D173" s="327">
        <v>122</v>
      </c>
      <c r="E173" s="189" t="s">
        <v>9390</v>
      </c>
    </row>
    <row r="174" spans="1:5" x14ac:dyDescent="0.2">
      <c r="A174" s="190"/>
      <c r="B174" s="257"/>
      <c r="C174" s="257">
        <v>2008</v>
      </c>
      <c r="D174" s="327">
        <v>123</v>
      </c>
      <c r="E174" s="189" t="s">
        <v>9391</v>
      </c>
    </row>
    <row r="175" spans="1:5" x14ac:dyDescent="0.2">
      <c r="A175" s="191" t="s">
        <v>9392</v>
      </c>
      <c r="B175" s="258" t="s">
        <v>9393</v>
      </c>
      <c r="C175" s="257">
        <v>2007</v>
      </c>
      <c r="D175" s="327">
        <v>124</v>
      </c>
      <c r="E175" s="189" t="s">
        <v>9394</v>
      </c>
    </row>
    <row r="176" spans="1:5" x14ac:dyDescent="0.2">
      <c r="A176" s="190" t="s">
        <v>9395</v>
      </c>
      <c r="B176" s="257" t="s">
        <v>9396</v>
      </c>
      <c r="C176" s="257">
        <v>2006</v>
      </c>
      <c r="D176" s="327">
        <v>126</v>
      </c>
      <c r="E176" s="186" t="s">
        <v>9397</v>
      </c>
    </row>
    <row r="177" spans="1:5" x14ac:dyDescent="0.2">
      <c r="A177" s="187" t="s">
        <v>9145</v>
      </c>
      <c r="B177" s="246"/>
      <c r="C177" s="257">
        <v>2011</v>
      </c>
      <c r="D177" s="327">
        <v>127</v>
      </c>
      <c r="E177" s="186" t="s">
        <v>9398</v>
      </c>
    </row>
    <row r="178" spans="1:5" x14ac:dyDescent="0.2">
      <c r="A178" s="187"/>
      <c r="B178" s="246" t="s">
        <v>9399</v>
      </c>
      <c r="C178" s="257">
        <v>2011</v>
      </c>
      <c r="D178" s="327">
        <v>127</v>
      </c>
      <c r="E178" s="186" t="s">
        <v>9400</v>
      </c>
    </row>
    <row r="179" spans="1:5" x14ac:dyDescent="0.2">
      <c r="A179" s="187"/>
      <c r="B179" s="246" t="s">
        <v>9401</v>
      </c>
      <c r="C179" s="257">
        <v>2011</v>
      </c>
      <c r="D179" s="327">
        <v>127</v>
      </c>
      <c r="E179" s="186" t="s">
        <v>9402</v>
      </c>
    </row>
    <row r="180" spans="1:5" x14ac:dyDescent="0.2">
      <c r="A180" s="187"/>
      <c r="B180" s="246" t="s">
        <v>9403</v>
      </c>
      <c r="C180" s="257">
        <v>2011</v>
      </c>
      <c r="D180" s="327">
        <v>127</v>
      </c>
      <c r="E180" s="186" t="s">
        <v>9404</v>
      </c>
    </row>
    <row r="181" spans="1:5" ht="28" x14ac:dyDescent="0.2">
      <c r="A181" s="187"/>
      <c r="B181" s="246" t="s">
        <v>9405</v>
      </c>
      <c r="C181" s="257">
        <v>2011</v>
      </c>
      <c r="D181" s="327">
        <v>127</v>
      </c>
      <c r="E181" s="186" t="s">
        <v>9406</v>
      </c>
    </row>
    <row r="182" spans="1:5" x14ac:dyDescent="0.2">
      <c r="A182" s="187"/>
      <c r="B182" s="246" t="s">
        <v>9407</v>
      </c>
      <c r="C182" s="257">
        <v>2011</v>
      </c>
      <c r="D182" s="327">
        <v>127</v>
      </c>
      <c r="E182" s="186" t="s">
        <v>9408</v>
      </c>
    </row>
    <row r="183" spans="1:5" x14ac:dyDescent="0.2">
      <c r="A183" s="187"/>
      <c r="B183" s="246" t="s">
        <v>9409</v>
      </c>
      <c r="C183" s="257">
        <v>2011</v>
      </c>
      <c r="D183" s="327">
        <v>127</v>
      </c>
      <c r="E183" s="186" t="s">
        <v>9410</v>
      </c>
    </row>
    <row r="184" spans="1:5" x14ac:dyDescent="0.2">
      <c r="A184" s="187"/>
      <c r="B184" s="246" t="s">
        <v>9411</v>
      </c>
      <c r="C184" s="257">
        <v>2011</v>
      </c>
      <c r="D184" s="327">
        <v>127</v>
      </c>
      <c r="E184" s="186" t="s">
        <v>9412</v>
      </c>
    </row>
    <row r="185" spans="1:5" x14ac:dyDescent="0.2">
      <c r="A185" s="187"/>
      <c r="B185" s="246" t="s">
        <v>9413</v>
      </c>
      <c r="C185" s="257">
        <v>2011</v>
      </c>
      <c r="D185" s="327">
        <v>127</v>
      </c>
      <c r="E185" s="186" t="s">
        <v>9414</v>
      </c>
    </row>
    <row r="186" spans="1:5" x14ac:dyDescent="0.2">
      <c r="A186" s="187"/>
      <c r="B186" s="246" t="s">
        <v>9415</v>
      </c>
      <c r="C186" s="257">
        <v>2011</v>
      </c>
      <c r="D186" s="327">
        <v>127</v>
      </c>
      <c r="E186" s="186" t="s">
        <v>9416</v>
      </c>
    </row>
    <row r="187" spans="1:5" x14ac:dyDescent="0.2">
      <c r="A187" s="187"/>
      <c r="B187" s="246" t="s">
        <v>9417</v>
      </c>
      <c r="C187" s="257">
        <v>2011</v>
      </c>
      <c r="D187" s="327">
        <v>127</v>
      </c>
      <c r="E187" s="186" t="s">
        <v>9418</v>
      </c>
    </row>
    <row r="188" spans="1:5" x14ac:dyDescent="0.2">
      <c r="A188" s="187"/>
      <c r="B188" s="246" t="s">
        <v>9419</v>
      </c>
      <c r="C188" s="257">
        <v>2011</v>
      </c>
      <c r="D188" s="327">
        <v>127</v>
      </c>
      <c r="E188" s="186" t="s">
        <v>9420</v>
      </c>
    </row>
    <row r="189" spans="1:5" x14ac:dyDescent="0.2">
      <c r="A189" s="187"/>
      <c r="B189" s="259" t="s">
        <v>2014</v>
      </c>
      <c r="C189" s="257"/>
      <c r="D189" s="327">
        <v>137</v>
      </c>
      <c r="E189" s="186" t="s">
        <v>9421</v>
      </c>
    </row>
    <row r="190" spans="1:5" x14ac:dyDescent="0.2">
      <c r="A190" s="190" t="s">
        <v>9422</v>
      </c>
      <c r="B190" s="257" t="s">
        <v>9423</v>
      </c>
      <c r="C190" s="257">
        <v>2012</v>
      </c>
      <c r="D190" s="327">
        <v>128</v>
      </c>
      <c r="E190" s="189" t="s">
        <v>9424</v>
      </c>
    </row>
    <row r="191" spans="1:5" x14ac:dyDescent="0.2">
      <c r="A191" s="190" t="s">
        <v>9425</v>
      </c>
      <c r="B191" s="257" t="s">
        <v>9426</v>
      </c>
      <c r="C191" s="246">
        <v>2011</v>
      </c>
      <c r="D191" s="328">
        <v>129</v>
      </c>
      <c r="E191" s="189" t="s">
        <v>9427</v>
      </c>
    </row>
    <row r="192" spans="1:5" x14ac:dyDescent="0.2">
      <c r="A192" s="190" t="s">
        <v>9428</v>
      </c>
      <c r="B192" s="257" t="s">
        <v>9429</v>
      </c>
      <c r="C192" s="246">
        <v>2009</v>
      </c>
      <c r="D192" s="327">
        <v>130</v>
      </c>
      <c r="E192" s="186" t="s">
        <v>9430</v>
      </c>
    </row>
    <row r="193" spans="1:5" x14ac:dyDescent="0.2">
      <c r="A193" s="190" t="s">
        <v>9431</v>
      </c>
      <c r="B193" s="257" t="s">
        <v>9432</v>
      </c>
      <c r="C193" s="246">
        <v>2008</v>
      </c>
      <c r="D193" s="327">
        <v>131</v>
      </c>
      <c r="E193" s="186" t="s">
        <v>9433</v>
      </c>
    </row>
    <row r="194" spans="1:5" x14ac:dyDescent="0.2">
      <c r="A194" s="190" t="s">
        <v>9434</v>
      </c>
      <c r="B194" s="257" t="s">
        <v>9435</v>
      </c>
      <c r="C194" s="246">
        <v>2008</v>
      </c>
      <c r="D194" s="327">
        <v>132</v>
      </c>
      <c r="E194" s="186" t="s">
        <v>9436</v>
      </c>
    </row>
    <row r="195" spans="1:5" x14ac:dyDescent="0.2">
      <c r="A195" s="190" t="s">
        <v>9437</v>
      </c>
      <c r="B195" s="257" t="s">
        <v>9438</v>
      </c>
      <c r="C195" s="246">
        <v>2009</v>
      </c>
      <c r="D195" s="327">
        <v>133</v>
      </c>
      <c r="E195" s="186" t="s">
        <v>9439</v>
      </c>
    </row>
    <row r="196" spans="1:5" x14ac:dyDescent="0.2">
      <c r="A196" s="190" t="s">
        <v>9440</v>
      </c>
      <c r="B196" s="257" t="s">
        <v>9441</v>
      </c>
      <c r="C196" s="246">
        <v>2009</v>
      </c>
      <c r="D196" s="327">
        <v>135</v>
      </c>
      <c r="E196" s="189" t="s">
        <v>9442</v>
      </c>
    </row>
    <row r="197" spans="1:5" x14ac:dyDescent="0.2">
      <c r="A197" s="190" t="s">
        <v>9282</v>
      </c>
      <c r="B197" s="246" t="s">
        <v>1979</v>
      </c>
      <c r="C197" s="246">
        <v>2008</v>
      </c>
      <c r="D197" s="327">
        <v>137</v>
      </c>
      <c r="E197" s="186" t="s">
        <v>9443</v>
      </c>
    </row>
    <row r="198" spans="1:5" x14ac:dyDescent="0.2">
      <c r="A198" s="190" t="s">
        <v>9444</v>
      </c>
      <c r="B198" s="246" t="s">
        <v>6658</v>
      </c>
      <c r="C198" s="246">
        <v>2011</v>
      </c>
      <c r="D198" s="327">
        <v>138</v>
      </c>
      <c r="E198" s="189" t="s">
        <v>9445</v>
      </c>
    </row>
    <row r="199" spans="1:5" x14ac:dyDescent="0.2">
      <c r="A199" s="190" t="s">
        <v>6496</v>
      </c>
      <c r="B199" s="257" t="s">
        <v>9446</v>
      </c>
      <c r="C199" s="246">
        <v>2012</v>
      </c>
      <c r="D199" s="327">
        <v>139</v>
      </c>
      <c r="E199" s="189" t="s">
        <v>6495</v>
      </c>
    </row>
    <row r="200" spans="1:5" x14ac:dyDescent="0.2">
      <c r="A200" s="187" t="s">
        <v>9447</v>
      </c>
      <c r="B200" s="246" t="s">
        <v>9448</v>
      </c>
      <c r="C200" s="246">
        <v>2006</v>
      </c>
      <c r="D200" s="329">
        <v>140</v>
      </c>
      <c r="E200" s="186" t="s">
        <v>9449</v>
      </c>
    </row>
    <row r="201" spans="1:5" x14ac:dyDescent="0.2">
      <c r="A201" s="190" t="s">
        <v>9450</v>
      </c>
      <c r="B201" s="257" t="s">
        <v>9451</v>
      </c>
      <c r="C201" s="246">
        <v>2010</v>
      </c>
      <c r="D201" s="327">
        <v>141</v>
      </c>
      <c r="E201" s="189" t="s">
        <v>9452</v>
      </c>
    </row>
    <row r="202" spans="1:5" x14ac:dyDescent="0.2">
      <c r="A202" s="190" t="s">
        <v>6437</v>
      </c>
      <c r="B202" s="257" t="s">
        <v>9453</v>
      </c>
      <c r="C202" s="246">
        <v>2009</v>
      </c>
      <c r="D202" s="327">
        <v>142</v>
      </c>
      <c r="E202" s="189" t="s">
        <v>6436</v>
      </c>
    </row>
    <row r="203" spans="1:5" x14ac:dyDescent="0.2">
      <c r="A203" s="187" t="s">
        <v>6305</v>
      </c>
      <c r="B203" s="246" t="s">
        <v>9454</v>
      </c>
      <c r="C203" s="246">
        <v>2011</v>
      </c>
      <c r="D203" s="326">
        <v>144</v>
      </c>
      <c r="E203" s="186" t="s">
        <v>9455</v>
      </c>
    </row>
    <row r="204" spans="1:5" x14ac:dyDescent="0.2">
      <c r="A204" s="190" t="s">
        <v>9456</v>
      </c>
      <c r="B204" s="257" t="s">
        <v>9457</v>
      </c>
      <c r="C204" s="246">
        <v>2009</v>
      </c>
      <c r="D204" s="327">
        <v>146</v>
      </c>
      <c r="E204" s="186" t="s">
        <v>9458</v>
      </c>
    </row>
    <row r="205" spans="1:5" x14ac:dyDescent="0.2">
      <c r="A205" s="190" t="s">
        <v>9459</v>
      </c>
      <c r="B205" s="257" t="s">
        <v>9460</v>
      </c>
      <c r="C205" s="246">
        <v>2011</v>
      </c>
      <c r="D205" s="327">
        <v>147</v>
      </c>
      <c r="E205" s="186" t="s">
        <v>9461</v>
      </c>
    </row>
    <row r="206" spans="1:5" x14ac:dyDescent="0.2">
      <c r="A206" s="190" t="s">
        <v>9462</v>
      </c>
      <c r="B206" s="257" t="s">
        <v>9463</v>
      </c>
      <c r="C206" s="246">
        <v>2012</v>
      </c>
      <c r="D206" s="327">
        <v>148</v>
      </c>
      <c r="E206" s="186" t="s">
        <v>9464</v>
      </c>
    </row>
    <row r="207" spans="1:5" x14ac:dyDescent="0.2">
      <c r="A207" s="190" t="s">
        <v>9465</v>
      </c>
      <c r="B207" s="257" t="s">
        <v>9466</v>
      </c>
      <c r="C207" s="246">
        <v>2014</v>
      </c>
      <c r="D207" s="327">
        <v>149</v>
      </c>
      <c r="E207" s="189" t="s">
        <v>9467</v>
      </c>
    </row>
    <row r="208" spans="1:5" x14ac:dyDescent="0.2">
      <c r="A208" s="187" t="s">
        <v>9145</v>
      </c>
      <c r="B208" s="246" t="s">
        <v>9468</v>
      </c>
      <c r="C208" s="246">
        <v>2011</v>
      </c>
      <c r="D208" s="327">
        <v>150</v>
      </c>
      <c r="E208" s="189" t="s">
        <v>9469</v>
      </c>
    </row>
    <row r="209" spans="1:5" x14ac:dyDescent="0.2">
      <c r="A209" s="187"/>
      <c r="B209" s="246" t="s">
        <v>9470</v>
      </c>
      <c r="C209" s="246">
        <v>2011</v>
      </c>
      <c r="D209" s="327">
        <v>150</v>
      </c>
      <c r="E209" s="189" t="s">
        <v>9471</v>
      </c>
    </row>
    <row r="210" spans="1:5" x14ac:dyDescent="0.2">
      <c r="A210" s="187"/>
      <c r="B210" s="246" t="s">
        <v>9472</v>
      </c>
      <c r="C210" s="246">
        <v>2011</v>
      </c>
      <c r="D210" s="327">
        <v>150</v>
      </c>
      <c r="E210" s="189" t="s">
        <v>9473</v>
      </c>
    </row>
    <row r="211" spans="1:5" x14ac:dyDescent="0.2">
      <c r="A211" s="187"/>
      <c r="B211" s="246" t="s">
        <v>9474</v>
      </c>
      <c r="C211" s="246">
        <v>2011</v>
      </c>
      <c r="D211" s="327">
        <v>150</v>
      </c>
      <c r="E211" s="189" t="s">
        <v>9475</v>
      </c>
    </row>
    <row r="212" spans="1:5" x14ac:dyDescent="0.2">
      <c r="A212" s="187"/>
      <c r="B212" s="246" t="s">
        <v>9476</v>
      </c>
      <c r="C212" s="246">
        <v>2011</v>
      </c>
      <c r="D212" s="327">
        <v>150</v>
      </c>
      <c r="E212" s="189" t="s">
        <v>9477</v>
      </c>
    </row>
    <row r="213" spans="1:5" x14ac:dyDescent="0.2">
      <c r="A213" s="187"/>
      <c r="B213" s="246" t="s">
        <v>9478</v>
      </c>
      <c r="C213" s="246">
        <v>2011</v>
      </c>
      <c r="D213" s="327">
        <v>150</v>
      </c>
      <c r="E213" s="189" t="s">
        <v>9479</v>
      </c>
    </row>
    <row r="214" spans="1:5" x14ac:dyDescent="0.2">
      <c r="A214" s="187"/>
      <c r="B214" s="246" t="s">
        <v>9480</v>
      </c>
      <c r="C214" s="246">
        <v>2011</v>
      </c>
      <c r="D214" s="327">
        <v>150</v>
      </c>
      <c r="E214" s="189" t="s">
        <v>9481</v>
      </c>
    </row>
    <row r="215" spans="1:5" x14ac:dyDescent="0.2">
      <c r="A215" s="187"/>
      <c r="B215" s="246" t="s">
        <v>9482</v>
      </c>
      <c r="C215" s="246">
        <v>2011</v>
      </c>
      <c r="D215" s="327">
        <v>150</v>
      </c>
      <c r="E215" s="189" t="s">
        <v>9483</v>
      </c>
    </row>
    <row r="216" spans="1:5" x14ac:dyDescent="0.2">
      <c r="A216" s="187"/>
      <c r="B216" s="246" t="s">
        <v>9484</v>
      </c>
      <c r="C216" s="246">
        <v>2011</v>
      </c>
      <c r="D216" s="327">
        <v>150</v>
      </c>
      <c r="E216" s="189" t="s">
        <v>9485</v>
      </c>
    </row>
    <row r="217" spans="1:5" x14ac:dyDescent="0.2">
      <c r="A217" s="187"/>
      <c r="B217" s="246" t="s">
        <v>9486</v>
      </c>
      <c r="C217" s="246">
        <v>2011</v>
      </c>
      <c r="D217" s="327">
        <v>150</v>
      </c>
      <c r="E217" s="189" t="s">
        <v>9487</v>
      </c>
    </row>
    <row r="218" spans="1:5" ht="28" x14ac:dyDescent="0.2">
      <c r="A218" s="187"/>
      <c r="B218" s="246" t="s">
        <v>9488</v>
      </c>
      <c r="C218" s="246">
        <v>2011</v>
      </c>
      <c r="D218" s="327">
        <v>150</v>
      </c>
      <c r="E218" s="186" t="s">
        <v>9489</v>
      </c>
    </row>
    <row r="219" spans="1:5" ht="28" x14ac:dyDescent="0.2">
      <c r="A219" s="187"/>
      <c r="B219" s="246" t="s">
        <v>9490</v>
      </c>
      <c r="C219" s="246">
        <v>2011</v>
      </c>
      <c r="D219" s="327">
        <v>150</v>
      </c>
      <c r="E219" s="186" t="s">
        <v>9491</v>
      </c>
    </row>
    <row r="220" spans="1:5" ht="28" x14ac:dyDescent="0.2">
      <c r="A220" s="187"/>
      <c r="B220" s="246" t="s">
        <v>9492</v>
      </c>
      <c r="C220" s="246">
        <v>2011</v>
      </c>
      <c r="D220" s="327">
        <v>150</v>
      </c>
      <c r="E220" s="186" t="s">
        <v>9493</v>
      </c>
    </row>
    <row r="221" spans="1:5" ht="28" x14ac:dyDescent="0.2">
      <c r="A221" s="187"/>
      <c r="B221" s="246" t="s">
        <v>9494</v>
      </c>
      <c r="C221" s="246">
        <v>2011</v>
      </c>
      <c r="D221" s="327">
        <v>150</v>
      </c>
      <c r="E221" s="186" t="s">
        <v>9495</v>
      </c>
    </row>
    <row r="222" spans="1:5" ht="28" x14ac:dyDescent="0.2">
      <c r="A222" s="187"/>
      <c r="B222" s="246" t="s">
        <v>9496</v>
      </c>
      <c r="C222" s="246">
        <v>2011</v>
      </c>
      <c r="D222" s="327">
        <v>150</v>
      </c>
      <c r="E222" s="186" t="s">
        <v>9497</v>
      </c>
    </row>
    <row r="223" spans="1:5" ht="28" x14ac:dyDescent="0.2">
      <c r="A223" s="187"/>
      <c r="B223" s="246" t="s">
        <v>9498</v>
      </c>
      <c r="C223" s="246">
        <v>2011</v>
      </c>
      <c r="D223" s="327">
        <v>150</v>
      </c>
      <c r="E223" s="186" t="s">
        <v>9499</v>
      </c>
    </row>
    <row r="224" spans="1:5" x14ac:dyDescent="0.2">
      <c r="A224" s="187" t="s">
        <v>9500</v>
      </c>
      <c r="B224" s="246" t="s">
        <v>9501</v>
      </c>
      <c r="C224" s="246">
        <v>2009</v>
      </c>
      <c r="D224" s="326">
        <v>151</v>
      </c>
      <c r="E224" s="186" t="s">
        <v>9502</v>
      </c>
    </row>
    <row r="225" spans="1:5" x14ac:dyDescent="0.2">
      <c r="A225" s="187" t="s">
        <v>9503</v>
      </c>
      <c r="B225" s="246" t="s">
        <v>9504</v>
      </c>
      <c r="C225" s="246">
        <v>2011</v>
      </c>
      <c r="D225" s="326">
        <v>152</v>
      </c>
      <c r="E225" s="186" t="s">
        <v>9505</v>
      </c>
    </row>
    <row r="226" spans="1:5" x14ac:dyDescent="0.2">
      <c r="A226" s="187" t="s">
        <v>5906</v>
      </c>
      <c r="B226" s="246" t="s">
        <v>9506</v>
      </c>
      <c r="C226" s="246">
        <v>2009</v>
      </c>
      <c r="D226" s="326">
        <v>154</v>
      </c>
      <c r="E226" s="186" t="s">
        <v>9507</v>
      </c>
    </row>
    <row r="227" spans="1:5" x14ac:dyDescent="0.2">
      <c r="A227" s="187" t="s">
        <v>9508</v>
      </c>
      <c r="B227" s="246" t="s">
        <v>9509</v>
      </c>
      <c r="C227" s="246">
        <v>2008</v>
      </c>
      <c r="D227" s="326">
        <v>155</v>
      </c>
      <c r="E227" s="186" t="s">
        <v>9510</v>
      </c>
    </row>
    <row r="228" spans="1:5" ht="28" x14ac:dyDescent="0.2">
      <c r="A228" s="190" t="s">
        <v>9511</v>
      </c>
      <c r="B228" s="246" t="s">
        <v>9512</v>
      </c>
      <c r="C228" s="246">
        <v>2010</v>
      </c>
      <c r="D228" s="326">
        <v>156</v>
      </c>
      <c r="E228" s="186" t="s">
        <v>9513</v>
      </c>
    </row>
    <row r="229" spans="1:5" x14ac:dyDescent="0.2">
      <c r="A229" s="187" t="s">
        <v>9514</v>
      </c>
      <c r="B229" s="246" t="s">
        <v>9515</v>
      </c>
      <c r="C229" s="246">
        <v>2009</v>
      </c>
      <c r="D229" s="326">
        <v>157</v>
      </c>
      <c r="E229" s="186" t="s">
        <v>9516</v>
      </c>
    </row>
    <row r="230" spans="1:5" x14ac:dyDescent="0.2">
      <c r="A230" s="187" t="s">
        <v>9517</v>
      </c>
      <c r="B230" s="246" t="s">
        <v>9518</v>
      </c>
      <c r="C230" s="246">
        <v>2011</v>
      </c>
      <c r="D230" s="326">
        <v>158</v>
      </c>
      <c r="E230" s="186" t="s">
        <v>9519</v>
      </c>
    </row>
    <row r="231" spans="1:5" x14ac:dyDescent="0.2">
      <c r="A231" s="187" t="s">
        <v>9520</v>
      </c>
      <c r="B231" s="246" t="s">
        <v>9521</v>
      </c>
      <c r="C231" s="246">
        <v>2011</v>
      </c>
      <c r="D231" s="326">
        <v>159</v>
      </c>
      <c r="E231" s="186" t="s">
        <v>9522</v>
      </c>
    </row>
    <row r="232" spans="1:5" x14ac:dyDescent="0.2">
      <c r="A232" s="187" t="s">
        <v>2706</v>
      </c>
      <c r="B232" s="246" t="s">
        <v>9523</v>
      </c>
      <c r="C232" s="246">
        <v>2012</v>
      </c>
      <c r="D232" s="326">
        <v>160</v>
      </c>
      <c r="E232" s="186" t="s">
        <v>9524</v>
      </c>
    </row>
    <row r="233" spans="1:5" x14ac:dyDescent="0.2">
      <c r="A233" s="187" t="s">
        <v>5771</v>
      </c>
      <c r="B233" s="246" t="s">
        <v>9525</v>
      </c>
      <c r="C233" s="246">
        <v>2010</v>
      </c>
      <c r="D233" s="326">
        <v>161</v>
      </c>
      <c r="E233" s="186" t="s">
        <v>5770</v>
      </c>
    </row>
    <row r="234" spans="1:5" ht="28" x14ac:dyDescent="0.2">
      <c r="A234" s="187" t="s">
        <v>9526</v>
      </c>
      <c r="B234" s="246" t="s">
        <v>9527</v>
      </c>
      <c r="C234" s="246">
        <v>2010</v>
      </c>
      <c r="D234" s="326">
        <v>162</v>
      </c>
      <c r="E234" s="186" t="s">
        <v>9528</v>
      </c>
    </row>
    <row r="235" spans="1:5" x14ac:dyDescent="0.2">
      <c r="A235" s="187" t="s">
        <v>9145</v>
      </c>
      <c r="B235" s="246" t="s">
        <v>37</v>
      </c>
      <c r="C235" s="246">
        <v>2011</v>
      </c>
      <c r="D235" s="326">
        <v>163</v>
      </c>
      <c r="E235" s="186" t="s">
        <v>9529</v>
      </c>
    </row>
    <row r="236" spans="1:5" x14ac:dyDescent="0.2">
      <c r="A236" s="187"/>
      <c r="B236" s="246" t="s">
        <v>9530</v>
      </c>
      <c r="C236" s="246">
        <v>2011</v>
      </c>
      <c r="D236" s="326">
        <v>165</v>
      </c>
      <c r="E236" s="192" t="s">
        <v>9531</v>
      </c>
    </row>
    <row r="237" spans="1:5" x14ac:dyDescent="0.2">
      <c r="A237" s="187" t="s">
        <v>9532</v>
      </c>
      <c r="B237" s="246" t="s">
        <v>9533</v>
      </c>
      <c r="C237" s="246">
        <v>2011</v>
      </c>
      <c r="D237" s="326">
        <v>166</v>
      </c>
      <c r="E237" s="186" t="s">
        <v>9534</v>
      </c>
    </row>
    <row r="238" spans="1:5" x14ac:dyDescent="0.2">
      <c r="A238" s="187" t="s">
        <v>9535</v>
      </c>
      <c r="B238" s="246" t="s">
        <v>9536</v>
      </c>
      <c r="C238" s="246">
        <v>2011</v>
      </c>
      <c r="D238" s="326">
        <v>169</v>
      </c>
      <c r="E238" s="186" t="s">
        <v>9537</v>
      </c>
    </row>
    <row r="239" spans="1:5" x14ac:dyDescent="0.2">
      <c r="A239" s="187" t="s">
        <v>6369</v>
      </c>
      <c r="B239" s="246" t="s">
        <v>6370</v>
      </c>
      <c r="C239" s="246">
        <v>2011</v>
      </c>
      <c r="D239" s="326">
        <v>170</v>
      </c>
      <c r="E239" s="186" t="s">
        <v>9538</v>
      </c>
    </row>
    <row r="240" spans="1:5" x14ac:dyDescent="0.2">
      <c r="A240" s="187" t="s">
        <v>9145</v>
      </c>
      <c r="B240" s="246" t="s">
        <v>2330</v>
      </c>
      <c r="C240" s="246">
        <v>2014</v>
      </c>
      <c r="D240" s="326">
        <v>171</v>
      </c>
      <c r="E240" s="186" t="s">
        <v>9539</v>
      </c>
    </row>
    <row r="241" spans="1:5" x14ac:dyDescent="0.2">
      <c r="A241" s="187"/>
      <c r="B241" s="246" t="s">
        <v>9540</v>
      </c>
      <c r="C241" s="246">
        <v>2014</v>
      </c>
      <c r="D241" s="326">
        <v>171</v>
      </c>
      <c r="E241" s="186" t="s">
        <v>9541</v>
      </c>
    </row>
    <row r="242" spans="1:5" x14ac:dyDescent="0.2">
      <c r="A242" s="187"/>
      <c r="B242" s="246" t="s">
        <v>9542</v>
      </c>
      <c r="C242" s="246">
        <v>2014</v>
      </c>
      <c r="D242" s="326">
        <v>171</v>
      </c>
      <c r="E242" s="186" t="s">
        <v>9543</v>
      </c>
    </row>
    <row r="243" spans="1:5" x14ac:dyDescent="0.2">
      <c r="A243" s="187"/>
      <c r="B243" s="246" t="s">
        <v>9544</v>
      </c>
      <c r="C243" s="246">
        <v>2014</v>
      </c>
      <c r="D243" s="326">
        <v>171</v>
      </c>
      <c r="E243" s="186" t="s">
        <v>9545</v>
      </c>
    </row>
    <row r="244" spans="1:5" x14ac:dyDescent="0.2">
      <c r="A244" s="187"/>
      <c r="B244" s="246" t="s">
        <v>9546</v>
      </c>
      <c r="C244" s="246">
        <v>2014</v>
      </c>
      <c r="D244" s="326">
        <v>171</v>
      </c>
      <c r="E244" s="186" t="s">
        <v>9547</v>
      </c>
    </row>
    <row r="245" spans="1:5" x14ac:dyDescent="0.2">
      <c r="A245" s="187"/>
      <c r="B245" s="246" t="s">
        <v>2353</v>
      </c>
      <c r="C245" s="246">
        <v>2014</v>
      </c>
      <c r="D245" s="326">
        <v>171</v>
      </c>
      <c r="E245" s="186" t="s">
        <v>9548</v>
      </c>
    </row>
    <row r="246" spans="1:5" x14ac:dyDescent="0.2">
      <c r="A246" s="187"/>
      <c r="B246" s="246" t="s">
        <v>688</v>
      </c>
      <c r="C246" s="246">
        <v>2014</v>
      </c>
      <c r="D246" s="326">
        <v>171</v>
      </c>
      <c r="E246" s="186" t="s">
        <v>9549</v>
      </c>
    </row>
    <row r="247" spans="1:5" x14ac:dyDescent="0.2">
      <c r="A247" s="187"/>
      <c r="B247" s="246" t="s">
        <v>684</v>
      </c>
      <c r="C247" s="246">
        <v>2014</v>
      </c>
      <c r="D247" s="326">
        <v>171</v>
      </c>
      <c r="E247" s="186" t="s">
        <v>9550</v>
      </c>
    </row>
    <row r="248" spans="1:5" x14ac:dyDescent="0.2">
      <c r="A248" s="187"/>
      <c r="B248" s="246" t="s">
        <v>2518</v>
      </c>
      <c r="C248" s="246">
        <v>2014</v>
      </c>
      <c r="D248" s="326">
        <v>171</v>
      </c>
      <c r="E248" s="186" t="s">
        <v>9551</v>
      </c>
    </row>
    <row r="249" spans="1:5" x14ac:dyDescent="0.2">
      <c r="A249" s="187"/>
      <c r="B249" s="246" t="s">
        <v>9552</v>
      </c>
      <c r="C249" s="246">
        <v>2014</v>
      </c>
      <c r="D249" s="326">
        <v>171</v>
      </c>
      <c r="E249" s="186" t="s">
        <v>9553</v>
      </c>
    </row>
    <row r="250" spans="1:5" x14ac:dyDescent="0.2">
      <c r="A250" s="187"/>
      <c r="B250" s="246" t="s">
        <v>9554</v>
      </c>
      <c r="C250" s="246">
        <v>2014</v>
      </c>
      <c r="D250" s="326">
        <v>171</v>
      </c>
      <c r="E250" s="186" t="s">
        <v>9555</v>
      </c>
    </row>
    <row r="251" spans="1:5" ht="28" x14ac:dyDescent="0.2">
      <c r="A251" s="187"/>
      <c r="B251" s="246" t="s">
        <v>2362</v>
      </c>
      <c r="C251" s="246">
        <v>2014</v>
      </c>
      <c r="D251" s="326">
        <v>171</v>
      </c>
      <c r="E251" s="186" t="s">
        <v>9556</v>
      </c>
    </row>
    <row r="252" spans="1:5" x14ac:dyDescent="0.2">
      <c r="A252" s="190" t="s">
        <v>9557</v>
      </c>
      <c r="B252" s="257" t="s">
        <v>9558</v>
      </c>
      <c r="C252" s="246">
        <v>2012</v>
      </c>
      <c r="D252" s="327">
        <v>172</v>
      </c>
      <c r="E252" s="189" t="s">
        <v>9559</v>
      </c>
    </row>
    <row r="253" spans="1:5" x14ac:dyDescent="0.2">
      <c r="A253" s="190" t="s">
        <v>6312</v>
      </c>
      <c r="B253" s="257" t="s">
        <v>9560</v>
      </c>
      <c r="C253" s="246">
        <v>2013</v>
      </c>
      <c r="D253" s="327">
        <v>174</v>
      </c>
      <c r="E253" s="186" t="s">
        <v>9561</v>
      </c>
    </row>
    <row r="254" spans="1:5" x14ac:dyDescent="0.2">
      <c r="A254" s="190"/>
      <c r="B254" s="257" t="s">
        <v>9562</v>
      </c>
      <c r="C254" s="246"/>
      <c r="D254" s="327">
        <v>176</v>
      </c>
      <c r="E254" s="186" t="s">
        <v>9563</v>
      </c>
    </row>
    <row r="255" spans="1:5" x14ac:dyDescent="0.2">
      <c r="A255" s="190"/>
      <c r="B255" s="257" t="s">
        <v>9564</v>
      </c>
      <c r="C255" s="246"/>
      <c r="D255" s="327">
        <v>176</v>
      </c>
      <c r="E255" s="186" t="s">
        <v>9565</v>
      </c>
    </row>
    <row r="256" spans="1:5" x14ac:dyDescent="0.2">
      <c r="A256" s="190"/>
      <c r="B256" s="257" t="s">
        <v>9566</v>
      </c>
      <c r="C256" s="246"/>
      <c r="D256" s="327">
        <v>177</v>
      </c>
      <c r="E256" s="186" t="s">
        <v>9567</v>
      </c>
    </row>
    <row r="257" spans="1:5" x14ac:dyDescent="0.2">
      <c r="A257" s="190" t="s">
        <v>9568</v>
      </c>
      <c r="B257" s="257" t="s">
        <v>9569</v>
      </c>
      <c r="C257" s="246">
        <v>2012</v>
      </c>
      <c r="D257" s="327">
        <v>178</v>
      </c>
      <c r="E257" s="189" t="s">
        <v>9570</v>
      </c>
    </row>
    <row r="258" spans="1:5" x14ac:dyDescent="0.2">
      <c r="A258" s="190"/>
      <c r="B258" s="257" t="s">
        <v>9571</v>
      </c>
      <c r="C258" s="246"/>
      <c r="D258" s="327">
        <v>179</v>
      </c>
      <c r="E258" s="189" t="s">
        <v>9572</v>
      </c>
    </row>
    <row r="259" spans="1:5" x14ac:dyDescent="0.2">
      <c r="A259" s="187" t="s">
        <v>9232</v>
      </c>
      <c r="B259" s="246" t="s">
        <v>37</v>
      </c>
      <c r="C259" s="246">
        <v>2013</v>
      </c>
      <c r="D259" s="327">
        <v>180</v>
      </c>
      <c r="E259" s="189" t="s">
        <v>9573</v>
      </c>
    </row>
    <row r="260" spans="1:5" x14ac:dyDescent="0.2">
      <c r="A260" s="190" t="s">
        <v>9574</v>
      </c>
      <c r="B260" s="257" t="s">
        <v>9575</v>
      </c>
      <c r="C260" s="246">
        <v>2012</v>
      </c>
      <c r="D260" s="327">
        <v>182</v>
      </c>
      <c r="E260" s="189" t="s">
        <v>9576</v>
      </c>
    </row>
    <row r="261" spans="1:5" x14ac:dyDescent="0.2">
      <c r="A261" s="190"/>
      <c r="B261" s="257" t="s">
        <v>9577</v>
      </c>
      <c r="C261" s="246"/>
      <c r="D261" s="327">
        <v>181</v>
      </c>
      <c r="E261" s="189" t="s">
        <v>9578</v>
      </c>
    </row>
    <row r="262" spans="1:5" x14ac:dyDescent="0.2">
      <c r="A262" s="190" t="s">
        <v>9579</v>
      </c>
      <c r="B262" s="257" t="s">
        <v>9580</v>
      </c>
      <c r="C262" s="246">
        <v>2012</v>
      </c>
      <c r="D262" s="327">
        <v>183</v>
      </c>
      <c r="E262" s="189" t="s">
        <v>9581</v>
      </c>
    </row>
    <row r="263" spans="1:5" x14ac:dyDescent="0.2">
      <c r="A263" s="190" t="s">
        <v>5317</v>
      </c>
      <c r="B263" s="257" t="s">
        <v>9582</v>
      </c>
      <c r="C263" s="246">
        <v>2013</v>
      </c>
      <c r="D263" s="327">
        <v>189</v>
      </c>
      <c r="E263" s="189" t="s">
        <v>9583</v>
      </c>
    </row>
    <row r="264" spans="1:5" x14ac:dyDescent="0.2">
      <c r="A264" s="190"/>
      <c r="B264" s="257" t="s">
        <v>9584</v>
      </c>
      <c r="C264" s="246"/>
      <c r="D264" s="327">
        <v>184</v>
      </c>
      <c r="E264" s="189" t="s">
        <v>9585</v>
      </c>
    </row>
    <row r="265" spans="1:5" x14ac:dyDescent="0.2">
      <c r="A265" s="190"/>
      <c r="B265" s="257" t="s">
        <v>9586</v>
      </c>
      <c r="C265" s="246"/>
      <c r="D265" s="327">
        <v>184</v>
      </c>
      <c r="E265" s="189" t="s">
        <v>9587</v>
      </c>
    </row>
    <row r="266" spans="1:5" x14ac:dyDescent="0.2">
      <c r="A266" s="190"/>
      <c r="B266" s="257" t="s">
        <v>9588</v>
      </c>
      <c r="C266" s="246"/>
      <c r="D266" s="327">
        <v>184</v>
      </c>
      <c r="E266" s="189" t="s">
        <v>9589</v>
      </c>
    </row>
    <row r="267" spans="1:5" x14ac:dyDescent="0.2">
      <c r="A267" s="190"/>
      <c r="B267" s="257" t="s">
        <v>9590</v>
      </c>
      <c r="C267" s="246"/>
      <c r="D267" s="327">
        <v>185</v>
      </c>
      <c r="E267" s="189" t="s">
        <v>9591</v>
      </c>
    </row>
    <row r="268" spans="1:5" x14ac:dyDescent="0.2">
      <c r="A268" s="190"/>
      <c r="B268" s="257" t="s">
        <v>9592</v>
      </c>
      <c r="C268" s="246"/>
      <c r="D268" s="327">
        <v>185</v>
      </c>
      <c r="E268" s="189" t="s">
        <v>9593</v>
      </c>
    </row>
    <row r="269" spans="1:5" x14ac:dyDescent="0.2">
      <c r="A269" s="190"/>
      <c r="B269" s="257" t="s">
        <v>9594</v>
      </c>
      <c r="C269" s="246"/>
      <c r="D269" s="327">
        <v>185</v>
      </c>
      <c r="E269" s="189" t="s">
        <v>9595</v>
      </c>
    </row>
    <row r="270" spans="1:5" x14ac:dyDescent="0.2">
      <c r="A270" s="190"/>
      <c r="B270" s="257" t="s">
        <v>9596</v>
      </c>
      <c r="C270" s="246"/>
      <c r="D270" s="327">
        <v>186</v>
      </c>
      <c r="E270" s="189" t="s">
        <v>9597</v>
      </c>
    </row>
    <row r="271" spans="1:5" x14ac:dyDescent="0.2">
      <c r="A271" s="190"/>
      <c r="B271" s="257" t="s">
        <v>9598</v>
      </c>
      <c r="C271" s="246"/>
      <c r="D271" s="327">
        <v>187</v>
      </c>
      <c r="E271" s="189" t="s">
        <v>9599</v>
      </c>
    </row>
    <row r="272" spans="1:5" x14ac:dyDescent="0.2">
      <c r="A272" s="190"/>
      <c r="B272" s="257" t="s">
        <v>9600</v>
      </c>
      <c r="C272" s="246"/>
      <c r="D272" s="327">
        <v>188</v>
      </c>
      <c r="E272" s="189" t="s">
        <v>8493</v>
      </c>
    </row>
    <row r="273" spans="1:5" x14ac:dyDescent="0.2">
      <c r="A273" s="190"/>
      <c r="B273" s="257" t="s">
        <v>5318</v>
      </c>
      <c r="C273" s="246"/>
      <c r="D273" s="327">
        <v>189</v>
      </c>
      <c r="E273" s="189" t="s">
        <v>9601</v>
      </c>
    </row>
    <row r="274" spans="1:5" ht="28" x14ac:dyDescent="0.2">
      <c r="A274" s="190"/>
      <c r="B274" s="257" t="s">
        <v>9602</v>
      </c>
      <c r="C274" s="246"/>
      <c r="D274" s="327">
        <v>190</v>
      </c>
      <c r="E274" s="186" t="s">
        <v>9603</v>
      </c>
    </row>
    <row r="275" spans="1:5" x14ac:dyDescent="0.2">
      <c r="A275" s="190"/>
      <c r="B275" s="257" t="s">
        <v>9600</v>
      </c>
      <c r="C275" s="246"/>
      <c r="D275" s="327">
        <v>191</v>
      </c>
      <c r="E275" s="186" t="s">
        <v>9604</v>
      </c>
    </row>
    <row r="276" spans="1:5" x14ac:dyDescent="0.2">
      <c r="A276" s="190"/>
      <c r="B276" s="257" t="s">
        <v>9605</v>
      </c>
      <c r="C276" s="246"/>
      <c r="D276" s="327">
        <v>193</v>
      </c>
      <c r="E276" s="186" t="s">
        <v>9606</v>
      </c>
    </row>
    <row r="277" spans="1:5" x14ac:dyDescent="0.2">
      <c r="A277" s="187" t="s">
        <v>9607</v>
      </c>
      <c r="B277" s="246" t="s">
        <v>9094</v>
      </c>
      <c r="C277" s="246">
        <v>2017</v>
      </c>
      <c r="D277" s="330" t="s">
        <v>9608</v>
      </c>
      <c r="E277" s="186" t="s">
        <v>9609</v>
      </c>
    </row>
    <row r="278" spans="1:5" x14ac:dyDescent="0.2">
      <c r="A278" s="190" t="s">
        <v>2798</v>
      </c>
      <c r="B278" s="257" t="s">
        <v>9610</v>
      </c>
      <c r="C278" s="246">
        <v>2016</v>
      </c>
      <c r="D278" s="327" t="s">
        <v>9611</v>
      </c>
      <c r="E278" s="189" t="s">
        <v>9612</v>
      </c>
    </row>
    <row r="279" spans="1:5" x14ac:dyDescent="0.2">
      <c r="A279" s="190" t="s">
        <v>6629</v>
      </c>
      <c r="B279" s="257" t="s">
        <v>9613</v>
      </c>
      <c r="C279" s="246">
        <v>2016</v>
      </c>
      <c r="D279" s="327" t="s">
        <v>9614</v>
      </c>
      <c r="E279" s="189" t="s">
        <v>7184</v>
      </c>
    </row>
    <row r="280" spans="1:5" x14ac:dyDescent="0.2">
      <c r="A280" s="187" t="s">
        <v>9615</v>
      </c>
      <c r="B280" s="246" t="s">
        <v>9616</v>
      </c>
      <c r="C280" s="246">
        <v>2016</v>
      </c>
      <c r="D280" s="330" t="s">
        <v>9617</v>
      </c>
      <c r="E280" s="186" t="s">
        <v>9618</v>
      </c>
    </row>
    <row r="281" spans="1:5" x14ac:dyDescent="0.2">
      <c r="A281" s="187" t="s">
        <v>9619</v>
      </c>
      <c r="B281" s="246" t="s">
        <v>9620</v>
      </c>
      <c r="C281" s="246">
        <v>2015</v>
      </c>
      <c r="D281" s="330" t="s">
        <v>9621</v>
      </c>
      <c r="E281" s="186" t="s">
        <v>9622</v>
      </c>
    </row>
    <row r="282" spans="1:5" x14ac:dyDescent="0.2">
      <c r="A282" s="187" t="s">
        <v>6334</v>
      </c>
      <c r="B282" s="246" t="s">
        <v>9623</v>
      </c>
      <c r="C282" s="246">
        <v>2016</v>
      </c>
      <c r="D282" s="330" t="s">
        <v>9624</v>
      </c>
      <c r="E282" s="186" t="s">
        <v>6333</v>
      </c>
    </row>
    <row r="283" spans="1:5" x14ac:dyDescent="0.2">
      <c r="A283" s="187" t="s">
        <v>9145</v>
      </c>
      <c r="B283" s="246" t="s">
        <v>37</v>
      </c>
      <c r="C283" s="246">
        <v>2017</v>
      </c>
      <c r="D283" s="328" t="s">
        <v>9625</v>
      </c>
      <c r="E283" s="186" t="s">
        <v>9626</v>
      </c>
    </row>
    <row r="284" spans="1:5" x14ac:dyDescent="0.2">
      <c r="A284" s="190" t="s">
        <v>9627</v>
      </c>
      <c r="B284" s="257" t="s">
        <v>9628</v>
      </c>
      <c r="C284" s="246">
        <v>2016</v>
      </c>
      <c r="D284" s="327" t="s">
        <v>9629</v>
      </c>
      <c r="E284" s="189" t="s">
        <v>9630</v>
      </c>
    </row>
    <row r="285" spans="1:5" x14ac:dyDescent="0.2">
      <c r="A285" s="190" t="s">
        <v>9631</v>
      </c>
      <c r="B285" s="257" t="s">
        <v>9632</v>
      </c>
      <c r="C285" s="246">
        <v>2017</v>
      </c>
      <c r="D285" s="327" t="s">
        <v>9633</v>
      </c>
      <c r="E285" s="189" t="s">
        <v>9634</v>
      </c>
    </row>
    <row r="286" spans="1:5" x14ac:dyDescent="0.2">
      <c r="A286" s="190" t="s">
        <v>9635</v>
      </c>
      <c r="B286" s="257" t="s">
        <v>9636</v>
      </c>
      <c r="C286" s="246">
        <v>2015</v>
      </c>
      <c r="D286" s="327" t="s">
        <v>9637</v>
      </c>
      <c r="E286" s="189" t="s">
        <v>9638</v>
      </c>
    </row>
    <row r="287" spans="1:5" x14ac:dyDescent="0.2">
      <c r="A287" s="190" t="s">
        <v>9232</v>
      </c>
      <c r="B287" s="246" t="s">
        <v>37</v>
      </c>
      <c r="C287" s="246">
        <v>2016</v>
      </c>
      <c r="D287" s="327" t="s">
        <v>9639</v>
      </c>
      <c r="E287" s="186" t="s">
        <v>9640</v>
      </c>
    </row>
    <row r="288" spans="1:5" x14ac:dyDescent="0.2">
      <c r="A288" s="190" t="s">
        <v>8494</v>
      </c>
      <c r="B288" s="257" t="s">
        <v>8495</v>
      </c>
      <c r="C288" s="246">
        <v>2016</v>
      </c>
      <c r="D288" s="327" t="s">
        <v>9641</v>
      </c>
      <c r="E288" s="189" t="s">
        <v>9642</v>
      </c>
    </row>
    <row r="289" spans="1:5" x14ac:dyDescent="0.2">
      <c r="A289" s="190" t="s">
        <v>9643</v>
      </c>
      <c r="B289" s="257" t="s">
        <v>9644</v>
      </c>
      <c r="C289" s="257">
        <v>2016</v>
      </c>
      <c r="D289" s="327" t="s">
        <v>9645</v>
      </c>
      <c r="E289" s="189" t="s">
        <v>9646</v>
      </c>
    </row>
    <row r="290" spans="1:5" x14ac:dyDescent="0.2">
      <c r="A290" s="190" t="s">
        <v>9647</v>
      </c>
      <c r="B290" s="257" t="s">
        <v>9648</v>
      </c>
      <c r="C290" s="257">
        <v>2017</v>
      </c>
      <c r="D290" s="327" t="s">
        <v>9649</v>
      </c>
      <c r="E290" s="189" t="s">
        <v>9650</v>
      </c>
    </row>
    <row r="291" spans="1:5" x14ac:dyDescent="0.2">
      <c r="A291" s="190" t="s">
        <v>5737</v>
      </c>
      <c r="B291" s="257" t="s">
        <v>5738</v>
      </c>
      <c r="C291" s="257">
        <v>2017</v>
      </c>
      <c r="D291" s="327" t="s">
        <v>9651</v>
      </c>
      <c r="E291" s="189" t="s">
        <v>9652</v>
      </c>
    </row>
    <row r="292" spans="1:5" x14ac:dyDescent="0.2">
      <c r="A292" s="190" t="s">
        <v>6319</v>
      </c>
      <c r="B292" s="257" t="s">
        <v>6320</v>
      </c>
      <c r="C292" s="246">
        <v>2016</v>
      </c>
      <c r="D292" s="327" t="s">
        <v>9653</v>
      </c>
      <c r="E292" s="186" t="s">
        <v>9654</v>
      </c>
    </row>
    <row r="293" spans="1:5" x14ac:dyDescent="0.2">
      <c r="A293" s="187" t="s">
        <v>9145</v>
      </c>
      <c r="B293" s="246" t="s">
        <v>37</v>
      </c>
      <c r="C293" s="257">
        <v>2017</v>
      </c>
      <c r="D293" s="327" t="s">
        <v>9655</v>
      </c>
      <c r="E293" s="189" t="s">
        <v>9656</v>
      </c>
    </row>
    <row r="294" spans="1:5" x14ac:dyDescent="0.2">
      <c r="A294" s="187" t="s">
        <v>9145</v>
      </c>
      <c r="B294" s="246" t="s">
        <v>37</v>
      </c>
      <c r="C294" s="246">
        <v>2016</v>
      </c>
      <c r="D294" s="329" t="s">
        <v>9657</v>
      </c>
      <c r="E294" s="186" t="s">
        <v>9658</v>
      </c>
    </row>
    <row r="295" spans="1:5" x14ac:dyDescent="0.2">
      <c r="B295" s="260" t="s">
        <v>9659</v>
      </c>
      <c r="D295" s="322">
        <v>175</v>
      </c>
      <c r="E295" s="247" t="s">
        <v>9660</v>
      </c>
    </row>
    <row r="296" spans="1:5" x14ac:dyDescent="0.2">
      <c r="B296" s="260" t="s">
        <v>9661</v>
      </c>
      <c r="D296" s="322">
        <v>175</v>
      </c>
      <c r="E296" s="245" t="s">
        <v>9662</v>
      </c>
    </row>
    <row r="297" spans="1:5" x14ac:dyDescent="0.2">
      <c r="B297" s="260" t="s">
        <v>9663</v>
      </c>
      <c r="D297" s="322">
        <v>175</v>
      </c>
      <c r="E297" t="s">
        <v>9664</v>
      </c>
    </row>
    <row r="298" spans="1:5" x14ac:dyDescent="0.2">
      <c r="B298" s="260" t="s">
        <v>9665</v>
      </c>
      <c r="D298" s="322">
        <v>175</v>
      </c>
      <c r="E298" t="s">
        <v>9666</v>
      </c>
    </row>
    <row r="299" spans="1:5" x14ac:dyDescent="0.2">
      <c r="B299" s="260" t="s">
        <v>9667</v>
      </c>
      <c r="D299" s="322">
        <v>175</v>
      </c>
      <c r="E299" t="s">
        <v>9668</v>
      </c>
    </row>
    <row r="300" spans="1:5" x14ac:dyDescent="0.2">
      <c r="B300" s="261" t="s">
        <v>9669</v>
      </c>
      <c r="D300" s="322">
        <v>175</v>
      </c>
      <c r="E300" t="s">
        <v>9670</v>
      </c>
    </row>
    <row r="301" spans="1:5" x14ac:dyDescent="0.2">
      <c r="B301" s="262" t="s">
        <v>9671</v>
      </c>
      <c r="D301" s="322">
        <v>175</v>
      </c>
      <c r="E301" t="s">
        <v>9670</v>
      </c>
    </row>
    <row r="302" spans="1:5" x14ac:dyDescent="0.2">
      <c r="B302" s="262" t="s">
        <v>9672</v>
      </c>
      <c r="D302" s="322">
        <v>175</v>
      </c>
      <c r="E302" t="s">
        <v>9673</v>
      </c>
    </row>
    <row r="303" spans="1:5" x14ac:dyDescent="0.2">
      <c r="B303" s="262" t="s">
        <v>9674</v>
      </c>
      <c r="D303" s="322">
        <v>175</v>
      </c>
      <c r="E303" t="s">
        <v>9675</v>
      </c>
    </row>
    <row r="304" spans="1:5" x14ac:dyDescent="0.2">
      <c r="B304" s="262" t="s">
        <v>9676</v>
      </c>
      <c r="D304" s="322">
        <v>175</v>
      </c>
      <c r="E304" t="s">
        <v>9677</v>
      </c>
    </row>
    <row r="305" spans="2:5" x14ac:dyDescent="0.2">
      <c r="B305" s="262" t="s">
        <v>9678</v>
      </c>
      <c r="D305" s="322">
        <v>175</v>
      </c>
      <c r="E305" s="245" t="s">
        <v>9679</v>
      </c>
    </row>
    <row r="306" spans="2:5" x14ac:dyDescent="0.2">
      <c r="B306" s="262" t="s">
        <v>9680</v>
      </c>
      <c r="D306" s="322">
        <v>175</v>
      </c>
      <c r="E306" t="s">
        <v>9679</v>
      </c>
    </row>
    <row r="307" spans="2:5" x14ac:dyDescent="0.2">
      <c r="B307" s="262" t="s">
        <v>9681</v>
      </c>
      <c r="D307" s="322">
        <v>175</v>
      </c>
      <c r="E307" t="s">
        <v>9679</v>
      </c>
    </row>
    <row r="308" spans="2:5" x14ac:dyDescent="0.2">
      <c r="B308" s="262" t="s">
        <v>9682</v>
      </c>
      <c r="D308" s="322">
        <v>175</v>
      </c>
      <c r="E308" t="s">
        <v>9683</v>
      </c>
    </row>
    <row r="309" spans="2:5" x14ac:dyDescent="0.2">
      <c r="B309" s="262" t="s">
        <v>9684</v>
      </c>
      <c r="D309" s="322">
        <v>175</v>
      </c>
      <c r="E309" t="s">
        <v>9685</v>
      </c>
    </row>
    <row r="310" spans="2:5" x14ac:dyDescent="0.2">
      <c r="B310" s="262" t="s">
        <v>9659</v>
      </c>
      <c r="D310" s="322">
        <v>175</v>
      </c>
      <c r="E310" t="s">
        <v>9660</v>
      </c>
    </row>
    <row r="311" spans="2:5" x14ac:dyDescent="0.2">
      <c r="B311" s="262" t="s">
        <v>9661</v>
      </c>
      <c r="D311" s="322">
        <v>175</v>
      </c>
      <c r="E311" t="s">
        <v>9662</v>
      </c>
    </row>
    <row r="312" spans="2:5" x14ac:dyDescent="0.2">
      <c r="B312" s="262" t="s">
        <v>9663</v>
      </c>
      <c r="D312" s="322">
        <v>175</v>
      </c>
      <c r="E312" t="s">
        <v>9664</v>
      </c>
    </row>
  </sheetData>
  <autoFilter ref="A11:C312" xr:uid="{E1F19EBC-5EC8-9A40-B581-1E54D53986E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96288-E4D2-0840-A468-8EE823096743}">
  <dimension ref="A1:G19"/>
  <sheetViews>
    <sheetView workbookViewId="0">
      <selection activeCell="K14" sqref="K14"/>
    </sheetView>
  </sheetViews>
  <sheetFormatPr baseColWidth="10" defaultColWidth="11" defaultRowHeight="16" x14ac:dyDescent="0.2"/>
  <cols>
    <col min="1" max="1" width="34.33203125" customWidth="1"/>
    <col min="2" max="2" width="31.33203125" customWidth="1"/>
  </cols>
  <sheetData>
    <row r="1" spans="1:7" x14ac:dyDescent="0.2">
      <c r="A1" t="s">
        <v>9686</v>
      </c>
      <c r="C1" s="241"/>
      <c r="D1" s="241" t="s">
        <v>9687</v>
      </c>
      <c r="E1" s="241"/>
      <c r="F1" s="241"/>
      <c r="G1" s="241"/>
    </row>
    <row r="2" spans="1:7" x14ac:dyDescent="0.2">
      <c r="A2" t="s">
        <v>9688</v>
      </c>
    </row>
    <row r="5" spans="1:7" s="240" customFormat="1" x14ac:dyDescent="0.2">
      <c r="A5" s="240" t="s">
        <v>9689</v>
      </c>
      <c r="B5" s="240" t="s">
        <v>64</v>
      </c>
      <c r="C5" s="240" t="s">
        <v>9690</v>
      </c>
      <c r="D5" s="240" t="s">
        <v>9691</v>
      </c>
      <c r="E5" s="240" t="s">
        <v>9692</v>
      </c>
    </row>
    <row r="6" spans="1:7" x14ac:dyDescent="0.2">
      <c r="A6" t="s">
        <v>9693</v>
      </c>
      <c r="B6" t="s">
        <v>9694</v>
      </c>
      <c r="C6" t="s">
        <v>9690</v>
      </c>
      <c r="D6" t="s">
        <v>9695</v>
      </c>
      <c r="E6" t="s">
        <v>9696</v>
      </c>
    </row>
    <row r="7" spans="1:7" x14ac:dyDescent="0.2">
      <c r="A7" t="s">
        <v>9693</v>
      </c>
      <c r="B7" t="s">
        <v>9697</v>
      </c>
      <c r="C7" t="s">
        <v>9690</v>
      </c>
      <c r="D7" t="s">
        <v>9695</v>
      </c>
      <c r="E7">
        <v>49</v>
      </c>
    </row>
    <row r="8" spans="1:7" x14ac:dyDescent="0.2">
      <c r="A8" t="s">
        <v>9693</v>
      </c>
      <c r="B8" t="s">
        <v>9698</v>
      </c>
      <c r="C8" t="s">
        <v>9690</v>
      </c>
      <c r="D8" t="s">
        <v>9699</v>
      </c>
      <c r="E8">
        <v>59</v>
      </c>
    </row>
    <row r="9" spans="1:7" x14ac:dyDescent="0.2">
      <c r="A9" s="122" t="s">
        <v>9693</v>
      </c>
      <c r="B9" s="122" t="s">
        <v>9700</v>
      </c>
      <c r="C9" s="122" t="s">
        <v>9690</v>
      </c>
      <c r="D9" s="122" t="s">
        <v>9699</v>
      </c>
      <c r="E9" s="122" t="s">
        <v>9701</v>
      </c>
    </row>
    <row r="10" spans="1:7" x14ac:dyDescent="0.2">
      <c r="A10" s="122" t="s">
        <v>9693</v>
      </c>
      <c r="B10" s="122" t="s">
        <v>9702</v>
      </c>
      <c r="C10" s="122" t="s">
        <v>9690</v>
      </c>
      <c r="D10" s="122" t="s">
        <v>9703</v>
      </c>
      <c r="E10" s="122" t="s">
        <v>9704</v>
      </c>
    </row>
    <row r="11" spans="1:7" x14ac:dyDescent="0.2">
      <c r="A11" s="122" t="s">
        <v>9693</v>
      </c>
      <c r="B11" s="122" t="s">
        <v>9705</v>
      </c>
      <c r="C11" s="122" t="s">
        <v>9690</v>
      </c>
      <c r="D11" s="122" t="s">
        <v>9703</v>
      </c>
      <c r="E11" s="122" t="s">
        <v>9706</v>
      </c>
    </row>
    <row r="12" spans="1:7" x14ac:dyDescent="0.2">
      <c r="A12" s="122" t="s">
        <v>9693</v>
      </c>
      <c r="B12" s="122" t="s">
        <v>9707</v>
      </c>
      <c r="C12" s="122" t="s">
        <v>9690</v>
      </c>
      <c r="D12" s="122" t="s">
        <v>9699</v>
      </c>
      <c r="E12">
        <v>60</v>
      </c>
    </row>
    <row r="13" spans="1:7" x14ac:dyDescent="0.2">
      <c r="A13" s="122" t="s">
        <v>9693</v>
      </c>
      <c r="B13" s="122" t="s">
        <v>9708</v>
      </c>
      <c r="C13" s="122" t="s">
        <v>9690</v>
      </c>
      <c r="D13" s="122" t="s">
        <v>9709</v>
      </c>
      <c r="E13">
        <v>60</v>
      </c>
    </row>
    <row r="14" spans="1:7" x14ac:dyDescent="0.2">
      <c r="A14" s="122" t="s">
        <v>2482</v>
      </c>
      <c r="B14" s="122" t="s">
        <v>9710</v>
      </c>
      <c r="C14" s="122" t="s">
        <v>9690</v>
      </c>
      <c r="D14" s="122" t="s">
        <v>9711</v>
      </c>
      <c r="E14">
        <v>25</v>
      </c>
    </row>
    <row r="15" spans="1:7" x14ac:dyDescent="0.2">
      <c r="A15" s="122" t="s">
        <v>9712</v>
      </c>
      <c r="B15" s="122" t="s">
        <v>9713</v>
      </c>
      <c r="C15" s="122" t="s">
        <v>9690</v>
      </c>
    </row>
    <row r="16" spans="1:7" x14ac:dyDescent="0.2">
      <c r="A16" s="122" t="s">
        <v>9712</v>
      </c>
      <c r="B16" s="122" t="s">
        <v>9714</v>
      </c>
      <c r="C16" s="122" t="s">
        <v>9690</v>
      </c>
    </row>
    <row r="17" spans="1:3" x14ac:dyDescent="0.2">
      <c r="A17" s="122" t="s">
        <v>9712</v>
      </c>
      <c r="B17" s="122" t="s">
        <v>9715</v>
      </c>
      <c r="C17" s="122" t="s">
        <v>9690</v>
      </c>
    </row>
    <row r="18" spans="1:3" x14ac:dyDescent="0.2">
      <c r="A18" s="122" t="s">
        <v>9712</v>
      </c>
      <c r="B18" s="122" t="s">
        <v>9716</v>
      </c>
      <c r="C18" s="122" t="s">
        <v>9690</v>
      </c>
    </row>
    <row r="19" spans="1:3" x14ac:dyDescent="0.2">
      <c r="A19" s="122" t="s">
        <v>9712</v>
      </c>
      <c r="B19" s="122" t="s">
        <v>9717</v>
      </c>
      <c r="C19" s="122" t="s">
        <v>9690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use instructions</vt:lpstr>
      <vt:lpstr>SoC screening tool ENV</vt:lpstr>
      <vt:lpstr>COMPOSITION_old</vt:lpstr>
      <vt:lpstr>COMPOSITION</vt:lpstr>
      <vt:lpstr>ENV mixture rules</vt:lpstr>
      <vt:lpstr>COMPOSITION_old </vt:lpstr>
      <vt:lpstr>SoC_Ctgb 20181010</vt:lpstr>
      <vt:lpstr>ECHA biocidal AS</vt:lpstr>
      <vt:lpstr>ECHA candidate SVHC</vt:lpstr>
      <vt:lpstr>ECHA PBT</vt:lpstr>
      <vt:lpstr>ECHA POP</vt:lpstr>
      <vt:lpstr>EQS WFD</vt:lpstr>
      <vt:lpstr>SCOEL</vt:lpstr>
      <vt:lpstr>Syngergists_20230301</vt:lpstr>
      <vt:lpstr>COMPOSITION!_FilterDatabase</vt:lpstr>
      <vt:lpstr>'COMPOSITION_old '!OLE_LINK3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Liselotte Van Den Eynde</dc:creator>
  <cp:keywords/>
  <dc:description/>
  <cp:lastModifiedBy>Karel Viaene</cp:lastModifiedBy>
  <cp:revision/>
  <dcterms:created xsi:type="dcterms:W3CDTF">2019-03-13T10:23:38Z</dcterms:created>
  <dcterms:modified xsi:type="dcterms:W3CDTF">2025-09-01T08:32:33Z</dcterms:modified>
  <cp:category/>
  <cp:contentStatus/>
</cp:coreProperties>
</file>