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rel\OneDrive\Desktop\vsm\vsm2\"/>
    </mc:Choice>
  </mc:AlternateContent>
  <xr:revisionPtr revIDLastSave="0" documentId="13_ncr:1_{AE79A804-F695-48E8-B5AA-36E3FCEE8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C52" i="1"/>
  <c r="C51" i="1"/>
  <c r="C49" i="1"/>
  <c r="C48" i="1"/>
  <c r="C43" i="1"/>
  <c r="C42" i="1"/>
  <c r="AA38" i="1"/>
  <c r="C38" i="1"/>
  <c r="AA37" i="1"/>
  <c r="AA36" i="1"/>
  <c r="C36" i="1"/>
  <c r="C32" i="1"/>
  <c r="AA32" i="1" s="1"/>
  <c r="T48" i="1" s="1"/>
  <c r="T51" i="1" s="1"/>
  <c r="AA31" i="1"/>
  <c r="AA30" i="1"/>
  <c r="B23" i="1"/>
  <c r="C26" i="1"/>
  <c r="C25" i="1"/>
  <c r="C23" i="1"/>
  <c r="C22" i="1"/>
  <c r="C17" i="1"/>
  <c r="C16" i="1"/>
  <c r="C12" i="1"/>
  <c r="N12" i="1"/>
  <c r="N11" i="1"/>
  <c r="N10" i="1"/>
  <c r="M11" i="1"/>
  <c r="C10" i="1"/>
  <c r="N6" i="1"/>
  <c r="N5" i="1"/>
  <c r="N4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2" i="1"/>
  <c r="M32" i="1"/>
  <c r="L32" i="1"/>
  <c r="K32" i="1"/>
  <c r="J32" i="1"/>
  <c r="I32" i="1"/>
  <c r="H32" i="1"/>
  <c r="G32" i="1"/>
  <c r="F32" i="1"/>
  <c r="E32" i="1"/>
  <c r="M6" i="1"/>
  <c r="C6" i="1"/>
  <c r="L6" i="1"/>
  <c r="K6" i="1"/>
  <c r="J6" i="1"/>
  <c r="I6" i="1"/>
  <c r="H6" i="1"/>
  <c r="G6" i="1"/>
  <c r="F6" i="1"/>
  <c r="E6" i="1"/>
  <c r="D6" i="1"/>
  <c r="S48" i="1" l="1"/>
  <c r="S51" i="1" s="1"/>
  <c r="T49" i="1"/>
  <c r="T52" i="1" s="1"/>
  <c r="N49" i="1"/>
  <c r="N52" i="1" s="1"/>
  <c r="O49" i="1"/>
  <c r="O52" i="1" s="1"/>
  <c r="P49" i="1"/>
  <c r="P52" i="1" s="1"/>
  <c r="X49" i="1"/>
  <c r="X52" i="1" s="1"/>
  <c r="U49" i="1"/>
  <c r="U52" i="1" s="1"/>
  <c r="W49" i="1"/>
  <c r="W52" i="1" s="1"/>
  <c r="Q49" i="1"/>
  <c r="Q52" i="1" s="1"/>
  <c r="Y49" i="1"/>
  <c r="Y52" i="1" s="1"/>
  <c r="V49" i="1"/>
  <c r="V52" i="1" s="1"/>
  <c r="R49" i="1"/>
  <c r="R52" i="1" s="1"/>
  <c r="Z49" i="1"/>
  <c r="Z52" i="1" s="1"/>
  <c r="S49" i="1"/>
  <c r="S52" i="1" s="1"/>
  <c r="Q48" i="1"/>
  <c r="Q51" i="1" s="1"/>
  <c r="Y48" i="1"/>
  <c r="Y51" i="1" s="1"/>
  <c r="U48" i="1"/>
  <c r="U51" i="1" s="1"/>
  <c r="V48" i="1"/>
  <c r="V51" i="1" s="1"/>
  <c r="W48" i="1"/>
  <c r="W51" i="1" s="1"/>
  <c r="P48" i="1"/>
  <c r="P51" i="1" s="1"/>
  <c r="R48" i="1"/>
  <c r="R51" i="1" s="1"/>
  <c r="Z48" i="1"/>
  <c r="Z51" i="1" s="1"/>
  <c r="M48" i="1"/>
  <c r="M51" i="1" s="1"/>
  <c r="N48" i="1"/>
  <c r="N51" i="1" s="1"/>
  <c r="O48" i="1"/>
  <c r="O51" i="1" s="1"/>
  <c r="X48" i="1"/>
  <c r="X51" i="1" s="1"/>
  <c r="E10" i="1"/>
  <c r="H11" i="1"/>
  <c r="L11" i="1"/>
  <c r="K10" i="1"/>
  <c r="I10" i="1"/>
  <c r="K11" i="1"/>
  <c r="H22" i="1"/>
  <c r="H25" i="1" s="1"/>
  <c r="F23" i="1"/>
  <c r="F26" i="1" s="1"/>
  <c r="M23" i="1"/>
  <c r="M26" i="1" s="1"/>
  <c r="J22" i="1"/>
  <c r="J25" i="1" s="1"/>
  <c r="K22" i="1"/>
  <c r="K25" i="1" s="1"/>
  <c r="H23" i="1"/>
  <c r="H26" i="1" s="1"/>
  <c r="D22" i="1"/>
  <c r="D25" i="1" s="1"/>
  <c r="L22" i="1"/>
  <c r="L25" i="1" s="1"/>
  <c r="I23" i="1"/>
  <c r="I26" i="1" s="1"/>
  <c r="E22" i="1"/>
  <c r="E25" i="1" s="1"/>
  <c r="M22" i="1"/>
  <c r="M25" i="1" s="1"/>
  <c r="J23" i="1"/>
  <c r="J26" i="1" s="1"/>
  <c r="F22" i="1"/>
  <c r="F25" i="1" s="1"/>
  <c r="K23" i="1"/>
  <c r="K26" i="1" s="1"/>
  <c r="G22" i="1"/>
  <c r="G25" i="1" s="1"/>
  <c r="D23" i="1"/>
  <c r="D26" i="1" s="1"/>
  <c r="L23" i="1"/>
  <c r="L26" i="1" s="1"/>
  <c r="I22" i="1"/>
  <c r="I25" i="1" s="1"/>
  <c r="G23" i="1"/>
  <c r="G26" i="1" s="1"/>
  <c r="E23" i="1"/>
  <c r="E26" i="1" s="1"/>
  <c r="I11" i="1"/>
  <c r="M10" i="1"/>
  <c r="F10" i="1"/>
  <c r="D11" i="1"/>
  <c r="H10" i="1"/>
  <c r="H12" i="1" s="1"/>
  <c r="D10" i="1"/>
  <c r="G10" i="1"/>
  <c r="J11" i="1"/>
  <c r="F11" i="1"/>
  <c r="L10" i="1"/>
  <c r="C11" i="1"/>
  <c r="J10" i="1"/>
  <c r="E11" i="1"/>
  <c r="E12" i="1" s="1"/>
  <c r="G11" i="1" l="1"/>
  <c r="G12" i="1" s="1"/>
  <c r="M12" i="1"/>
  <c r="I12" i="1"/>
  <c r="J12" i="1"/>
  <c r="L12" i="1"/>
  <c r="L16" i="1" s="1"/>
  <c r="K12" i="1"/>
  <c r="D12" i="1"/>
  <c r="F12" i="1"/>
  <c r="L17" i="1" l="1"/>
  <c r="I17" i="1"/>
  <c r="M16" i="1"/>
  <c r="D16" i="1"/>
  <c r="G17" i="1"/>
  <c r="K16" i="1"/>
  <c r="H16" i="1"/>
  <c r="J16" i="1"/>
  <c r="I16" i="1"/>
  <c r="E16" i="1"/>
  <c r="F16" i="1"/>
  <c r="G16" i="1"/>
  <c r="M49" i="1"/>
  <c r="M52" i="1" s="1"/>
  <c r="C37" i="1"/>
  <c r="P36" i="1"/>
  <c r="Q36" i="1"/>
  <c r="X36" i="1"/>
  <c r="M36" i="1"/>
  <c r="H52" i="1"/>
  <c r="H49" i="1"/>
  <c r="L48" i="1"/>
  <c r="L51" i="1" s="1"/>
  <c r="D49" i="1"/>
  <c r="D52" i="1" s="1"/>
  <c r="E49" i="1"/>
  <c r="E52" i="1" s="1"/>
  <c r="K48" i="1"/>
  <c r="K51" i="1" s="1"/>
  <c r="J48" i="1"/>
  <c r="J51" i="1" s="1"/>
  <c r="H36" i="1"/>
  <c r="D36" i="1"/>
  <c r="G49" i="1"/>
  <c r="G52" i="1" s="1"/>
  <c r="F48" i="1"/>
  <c r="F51" i="1" s="1"/>
  <c r="H48" i="1"/>
  <c r="H51" i="1" s="1"/>
  <c r="L36" i="1"/>
  <c r="L38" i="1" s="1"/>
  <c r="U36" i="1"/>
  <c r="R36" i="1"/>
  <c r="F49" i="1"/>
  <c r="F52" i="1" s="1"/>
  <c r="J49" i="1"/>
  <c r="J52" i="1" s="1"/>
  <c r="K36" i="1"/>
  <c r="G36" i="1"/>
  <c r="E36" i="1"/>
  <c r="J36" i="1"/>
  <c r="G48" i="1"/>
  <c r="G51" i="1" s="1"/>
  <c r="T36" i="1"/>
  <c r="I48" i="1"/>
  <c r="I51" i="1" s="1"/>
  <c r="I36" i="1"/>
  <c r="S36" i="1"/>
  <c r="Z36" i="1"/>
  <c r="V36" i="1"/>
  <c r="V38" i="1" s="1"/>
  <c r="Y36" i="1"/>
  <c r="O36" i="1"/>
  <c r="O38" i="1" s="1"/>
  <c r="K49" i="1"/>
  <c r="K52" i="1" s="1"/>
  <c r="W36" i="1"/>
  <c r="Q37" i="1"/>
  <c r="W37" i="1"/>
  <c r="L37" i="1"/>
  <c r="F37" i="1"/>
  <c r="M37" i="1"/>
  <c r="R37" i="1"/>
  <c r="E37" i="1"/>
  <c r="D37" i="1"/>
  <c r="V37" i="1"/>
  <c r="U37" i="1"/>
  <c r="G37" i="1"/>
  <c r="T37" i="1"/>
  <c r="T38" i="1" s="1"/>
  <c r="J37" i="1"/>
  <c r="Z37" i="1"/>
  <c r="Y37" i="1"/>
  <c r="I37" i="1"/>
  <c r="X37" i="1"/>
  <c r="N37" i="1"/>
  <c r="O37" i="1"/>
  <c r="K37" i="1"/>
  <c r="S37" i="1"/>
  <c r="H37" i="1"/>
  <c r="P37" i="1"/>
  <c r="I49" i="1"/>
  <c r="I52" i="1" s="1"/>
  <c r="D48" i="1"/>
  <c r="D51" i="1" s="1"/>
  <c r="F36" i="1"/>
  <c r="N36" i="1"/>
  <c r="N38" i="1"/>
  <c r="E48" i="1"/>
  <c r="E51" i="1" s="1"/>
  <c r="L49" i="1"/>
  <c r="L52" i="1" s="1"/>
  <c r="J38" i="1" l="1"/>
  <c r="F38" i="1"/>
  <c r="U38" i="1"/>
  <c r="G38" i="1"/>
  <c r="S38" i="1"/>
  <c r="K38" i="1"/>
  <c r="I38" i="1"/>
  <c r="E38" i="1"/>
  <c r="W38" i="1"/>
  <c r="Z38" i="1"/>
  <c r="Y38" i="1"/>
  <c r="D38" i="1"/>
  <c r="R38" i="1"/>
  <c r="H38" i="1"/>
  <c r="Q38" i="1"/>
  <c r="M38" i="1"/>
  <c r="X38" i="1"/>
  <c r="P38" i="1"/>
  <c r="M17" i="1"/>
  <c r="H17" i="1"/>
  <c r="J17" i="1"/>
  <c r="E17" i="1"/>
  <c r="F17" i="1"/>
  <c r="K17" i="1"/>
  <c r="D17" i="1"/>
  <c r="V42" i="1" l="1"/>
  <c r="Q42" i="1"/>
  <c r="M42" i="1"/>
  <c r="O42" i="1"/>
  <c r="X42" i="1"/>
  <c r="S42" i="1"/>
  <c r="G42" i="1"/>
  <c r="Z42" i="1"/>
  <c r="T42" i="1"/>
  <c r="J42" i="1"/>
  <c r="R42" i="1"/>
  <c r="H42" i="1"/>
  <c r="K42" i="1"/>
  <c r="L42" i="1"/>
  <c r="W42" i="1"/>
  <c r="U42" i="1"/>
  <c r="E42" i="1"/>
  <c r="D42" i="1"/>
  <c r="P42" i="1"/>
  <c r="Y42" i="1"/>
  <c r="I42" i="1"/>
  <c r="N42" i="1"/>
  <c r="F42" i="1"/>
  <c r="H43" i="1"/>
  <c r="M43" i="1"/>
  <c r="I43" i="1"/>
  <c r="J43" i="1"/>
  <c r="X43" i="1"/>
  <c r="E43" i="1"/>
  <c r="G43" i="1"/>
  <c r="Q43" i="1"/>
  <c r="N43" i="1"/>
  <c r="T43" i="1"/>
  <c r="D43" i="1"/>
  <c r="U43" i="1"/>
  <c r="W43" i="1"/>
  <c r="L43" i="1"/>
  <c r="Y43" i="1"/>
  <c r="O43" i="1"/>
  <c r="P43" i="1"/>
  <c r="K43" i="1"/>
  <c r="S43" i="1"/>
  <c r="V43" i="1"/>
  <c r="R43" i="1"/>
  <c r="F43" i="1"/>
  <c r="Z43" i="1"/>
</calcChain>
</file>

<file path=xl/sharedStrings.xml><?xml version="1.0" encoding="utf-8"?>
<sst xmlns="http://schemas.openxmlformats.org/spreadsheetml/2006/main" count="107" uniqueCount="34">
  <si>
    <t>Text č. 1</t>
  </si>
  <si>
    <t>Text č. 2</t>
  </si>
  <si>
    <t>Kontingenční tabulka</t>
  </si>
  <si>
    <t>Matice pravděpodobností</t>
  </si>
  <si>
    <t>Součty</t>
  </si>
  <si>
    <t>Teoretické četnosti</t>
  </si>
  <si>
    <t>11+12+13</t>
  </si>
  <si>
    <t>Testová statistika</t>
  </si>
  <si>
    <t>Mezivýpočty</t>
  </si>
  <si>
    <t>Kritická hodnota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</si>
  <si>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</si>
  <si>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</si>
  <si>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</si>
  <si>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</si>
  <si>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</si>
  <si>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</si>
  <si>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</si>
  <si>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</si>
  <si>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</si>
  <si>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</si>
  <si>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</si>
  <si>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</si>
  <si>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</si>
  <si>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</si>
  <si>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</si>
  <si>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</si>
  <si>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</si>
  <si>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</si>
  <si>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</si>
  <si>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</si>
  <si>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</si>
  <si>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</si>
  <si>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</si>
  <si>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j+q+z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</si>
</sst>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/>
    <xf numFmtId="0" fontId="0" fillId="5" borderId="1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topLeftCell="A22" zoomScale="70" zoomScaleNormal="70" workbookViewId="0">
      <selection activeCell="P26" sqref="P26"/>
    </sheetView>
  </sheetViews>
  <sheetFormatPr defaultRowHeight="14.4" x14ac:dyDescent="0.3"/>
  <cols>
    <col min="2" max="2" width="26.5546875" customWidth="1"/>
    <col min="13" max="13" width="9.44140625" customWidth="1"/>
    <col min="16" max="17" width="8.88671875" customWidth="1"/>
  </cols>
  <sheetData>
    <row r="1" spans="1:17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"/>
      <c r="Q1" s="1"/>
    </row>
    <row r="2" spans="1:1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Q2" s="1"/>
    </row>
    <row r="3" spans="1:17" x14ac:dyDescent="0.3">
      <c r="A3" s="7"/>
      <c r="B3" s="5" t="s">
        <v>2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 t="s">
        <v>6</v>
      </c>
      <c r="N3" s="5" t="s">
        <v>4</v>
      </c>
      <c r="O3" s="19"/>
      <c r="Q3" s="1"/>
    </row>
    <row r="4" spans="1:17" x14ac:dyDescent="0.3">
      <c r="A4" s="7"/>
      <c r="B4" s="3" t="s">
        <v>0</v>
      </c>
      <c r="C4" s="7">
        <v>68</v>
      </c>
      <c r="D4" s="7">
        <v>202</v>
      </c>
      <c r="E4" s="7">
        <v>251</v>
      </c>
      <c r="F4" s="7">
        <v>216</v>
      </c>
      <c r="G4" s="7">
        <v>106</v>
      </c>
      <c r="H4" s="7">
        <v>113</v>
      </c>
      <c r="I4" s="7">
        <v>51</v>
      </c>
      <c r="J4" s="7">
        <v>20</v>
      </c>
      <c r="K4" s="7">
        <v>26</v>
      </c>
      <c r="L4" s="7">
        <v>16</v>
      </c>
      <c r="M4" s="7">
        <v>11</v>
      </c>
      <c r="N4" s="8">
        <f>SUM(C4:M4)</f>
        <v>1080</v>
      </c>
      <c r="O4" s="19"/>
      <c r="Q4" s="1"/>
    </row>
    <row r="5" spans="1:17" x14ac:dyDescent="0.3">
      <c r="A5" s="7"/>
      <c r="B5" s="4" t="s">
        <v>1</v>
      </c>
      <c r="C5" s="7">
        <v>44</v>
      </c>
      <c r="D5" s="7">
        <v>251</v>
      </c>
      <c r="E5" s="7">
        <v>285</v>
      </c>
      <c r="F5" s="7">
        <v>216</v>
      </c>
      <c r="G5" s="7">
        <v>140</v>
      </c>
      <c r="H5" s="7">
        <v>128</v>
      </c>
      <c r="I5" s="7">
        <v>81</v>
      </c>
      <c r="J5" s="7">
        <v>50</v>
      </c>
      <c r="K5" s="7">
        <v>38</v>
      </c>
      <c r="L5" s="7">
        <v>20</v>
      </c>
      <c r="M5" s="7">
        <v>17</v>
      </c>
      <c r="N5" s="9">
        <f>SUM(C5:M5)</f>
        <v>1270</v>
      </c>
      <c r="O5" s="19"/>
      <c r="Q5" s="1"/>
    </row>
    <row r="6" spans="1:17" x14ac:dyDescent="0.3">
      <c r="A6" s="7"/>
      <c r="B6" s="5" t="s">
        <v>4</v>
      </c>
      <c r="C6" s="10">
        <f t="shared" ref="C6:M6" si="0">SUM(C4:C5)</f>
        <v>112</v>
      </c>
      <c r="D6" s="11">
        <f t="shared" si="0"/>
        <v>453</v>
      </c>
      <c r="E6" s="11">
        <f t="shared" si="0"/>
        <v>536</v>
      </c>
      <c r="F6" s="11">
        <f t="shared" si="0"/>
        <v>432</v>
      </c>
      <c r="G6" s="11">
        <f t="shared" si="0"/>
        <v>246</v>
      </c>
      <c r="H6" s="11">
        <f t="shared" si="0"/>
        <v>241</v>
      </c>
      <c r="I6" s="11">
        <f t="shared" si="0"/>
        <v>132</v>
      </c>
      <c r="J6" s="11">
        <f t="shared" si="0"/>
        <v>70</v>
      </c>
      <c r="K6" s="11">
        <f t="shared" si="0"/>
        <v>64</v>
      </c>
      <c r="L6" s="11">
        <f t="shared" si="0"/>
        <v>36</v>
      </c>
      <c r="M6" s="11">
        <f t="shared" si="0"/>
        <v>28</v>
      </c>
      <c r="N6" s="6">
        <f>SUM(C6:M6)</f>
        <v>2350</v>
      </c>
      <c r="O6" s="19"/>
      <c r="P6" s="1"/>
      <c r="Q6" s="1"/>
    </row>
    <row r="7" spans="1:17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"/>
      <c r="Q7" s="1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Q8" s="1"/>
    </row>
    <row r="9" spans="1:17" x14ac:dyDescent="0.3">
      <c r="A9" s="7"/>
      <c r="B9" s="5" t="s">
        <v>3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 t="s">
        <v>6</v>
      </c>
      <c r="N9" s="5" t="s">
        <v>4</v>
      </c>
      <c r="O9" s="19"/>
      <c r="Q9" s="1"/>
    </row>
    <row r="10" spans="1:17" x14ac:dyDescent="0.3">
      <c r="A10" s="7"/>
      <c r="B10" s="3" t="s">
        <v>0</v>
      </c>
      <c r="C10" s="7">
        <f>C4/N6</f>
        <v>2.8936170212765958E-2</v>
      </c>
      <c r="D10" s="7">
        <f>D4/N6</f>
        <v>8.595744680851064E-2</v>
      </c>
      <c r="E10" s="7">
        <f>E4/N6</f>
        <v>0.10680851063829787</v>
      </c>
      <c r="F10" s="7">
        <f>F4/N6</f>
        <v>9.1914893617021279E-2</v>
      </c>
      <c r="G10" s="7">
        <f>G4/N6</f>
        <v>4.5106382978723401E-2</v>
      </c>
      <c r="H10" s="7">
        <f>H4/N6</f>
        <v>4.8085106382978721E-2</v>
      </c>
      <c r="I10" s="7">
        <f>I4/N6</f>
        <v>2.170212765957447E-2</v>
      </c>
      <c r="J10" s="7">
        <f>J4/N6</f>
        <v>8.5106382978723406E-3</v>
      </c>
      <c r="K10" s="7">
        <f>K4/N6</f>
        <v>1.1063829787234043E-2</v>
      </c>
      <c r="L10" s="7">
        <f>L4/N6</f>
        <v>6.8085106382978723E-3</v>
      </c>
      <c r="M10" s="7">
        <f>M4/N6</f>
        <v>4.6808510638297876E-3</v>
      </c>
      <c r="N10" s="8">
        <f>SUM(C10:M10)</f>
        <v>0.45957446808510627</v>
      </c>
      <c r="O10" s="19"/>
      <c r="Q10" s="1"/>
    </row>
    <row r="11" spans="1:17" x14ac:dyDescent="0.3">
      <c r="A11" s="7"/>
      <c r="B11" s="4" t="s">
        <v>1</v>
      </c>
      <c r="C11" s="7">
        <f>C5/N6</f>
        <v>1.872340425531915E-2</v>
      </c>
      <c r="D11" s="7">
        <f>D5/N6</f>
        <v>0.10680851063829787</v>
      </c>
      <c r="E11" s="7">
        <f>E5/N6</f>
        <v>0.12127659574468085</v>
      </c>
      <c r="F11" s="7">
        <f>F5/N6</f>
        <v>9.1914893617021279E-2</v>
      </c>
      <c r="G11" s="7">
        <f>G5/N6</f>
        <v>5.9574468085106386E-2</v>
      </c>
      <c r="H11" s="7">
        <f>H5/N6</f>
        <v>5.4468085106382978E-2</v>
      </c>
      <c r="I11" s="7">
        <f>I5/N6</f>
        <v>3.4468085106382981E-2</v>
      </c>
      <c r="J11" s="7">
        <f>J5/N6</f>
        <v>2.1276595744680851E-2</v>
      </c>
      <c r="K11" s="7">
        <f>K5/N6</f>
        <v>1.6170212765957447E-2</v>
      </c>
      <c r="L11" s="7">
        <f>L5/N6</f>
        <v>8.5106382978723406E-3</v>
      </c>
      <c r="M11" s="7">
        <f>M5/N6</f>
        <v>7.2340425531914896E-3</v>
      </c>
      <c r="N11" s="9">
        <f>SUM(C11:M11)</f>
        <v>0.54042553191489351</v>
      </c>
      <c r="O11" s="19"/>
      <c r="Q11" s="1"/>
    </row>
    <row r="12" spans="1:17" x14ac:dyDescent="0.3">
      <c r="A12" s="7"/>
      <c r="B12" s="5" t="s">
        <v>4</v>
      </c>
      <c r="C12" s="10">
        <f>SUM(C10:C11)</f>
        <v>4.7659574468085109E-2</v>
      </c>
      <c r="D12" s="11">
        <f t="shared" ref="C12:M12" si="1">SUM(D10:D11)</f>
        <v>0.19276595744680852</v>
      </c>
      <c r="E12" s="11">
        <f t="shared" si="1"/>
        <v>0.22808510638297871</v>
      </c>
      <c r="F12" s="11">
        <f t="shared" si="1"/>
        <v>0.18382978723404256</v>
      </c>
      <c r="G12" s="11">
        <f t="shared" si="1"/>
        <v>0.10468085106382979</v>
      </c>
      <c r="H12" s="11">
        <f t="shared" si="1"/>
        <v>0.10255319148936171</v>
      </c>
      <c r="I12" s="11">
        <f t="shared" si="1"/>
        <v>5.6170212765957447E-2</v>
      </c>
      <c r="J12" s="11">
        <f t="shared" si="1"/>
        <v>2.9787234042553193E-2</v>
      </c>
      <c r="K12" s="11">
        <f t="shared" si="1"/>
        <v>2.7234042553191489E-2</v>
      </c>
      <c r="L12" s="11">
        <f t="shared" si="1"/>
        <v>1.5319148936170212E-2</v>
      </c>
      <c r="M12" s="11">
        <f t="shared" si="1"/>
        <v>1.1914893617021277E-2</v>
      </c>
      <c r="N12" s="6">
        <f>SUM(C12:M12)</f>
        <v>1.0000000000000002</v>
      </c>
      <c r="O12" s="19"/>
      <c r="P12" s="1"/>
      <c r="Q12" s="1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"/>
      <c r="Q13" s="1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"/>
    </row>
    <row r="15" spans="1:17" x14ac:dyDescent="0.3">
      <c r="A15" s="7"/>
      <c r="B15" s="5" t="s">
        <v>5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13" t="s">
        <v>6</v>
      </c>
      <c r="N15" s="14"/>
      <c r="O15" s="14"/>
      <c r="P15" s="12"/>
      <c r="Q15" s="1"/>
    </row>
    <row r="16" spans="1:17" x14ac:dyDescent="0.3">
      <c r="A16" s="7"/>
      <c r="B16" s="3" t="s">
        <v>0</v>
      </c>
      <c r="C16" s="14">
        <f>N6*N10*C12</f>
        <v>51.472340425531904</v>
      </c>
      <c r="D16" s="14">
        <f>N6*N10*D12</f>
        <v>208.18723404255317</v>
      </c>
      <c r="E16" s="14">
        <f>N6*N10*E12</f>
        <v>246.33191489361695</v>
      </c>
      <c r="F16" s="14">
        <f>N6*N10*F12</f>
        <v>198.53617021276591</v>
      </c>
      <c r="G16" s="14">
        <f>N6*N10*G12</f>
        <v>113.05531914893615</v>
      </c>
      <c r="H16" s="14">
        <f>N6*N10*H12</f>
        <v>110.75744680851062</v>
      </c>
      <c r="I16" s="14">
        <f>N6*N10*I12</f>
        <v>60.663829787234029</v>
      </c>
      <c r="J16" s="14">
        <f>N6*N10*J12</f>
        <v>32.170212765957444</v>
      </c>
      <c r="K16" s="14">
        <f>N6*N10*K12</f>
        <v>29.412765957446801</v>
      </c>
      <c r="L16" s="14">
        <f>N6*N10*L12</f>
        <v>16.544680851063827</v>
      </c>
      <c r="M16" s="15">
        <f>N6*N10*M12</f>
        <v>12.868085106382976</v>
      </c>
      <c r="N16" s="14"/>
      <c r="O16" s="14"/>
      <c r="P16" s="12"/>
      <c r="Q16" s="1"/>
    </row>
    <row r="17" spans="1:30" x14ac:dyDescent="0.3">
      <c r="A17" s="7"/>
      <c r="B17" s="16" t="s">
        <v>1</v>
      </c>
      <c r="C17" s="17">
        <f>N6*N11*C12</f>
        <v>60.527659574468075</v>
      </c>
      <c r="D17" s="17">
        <f>N6*N11*D12</f>
        <v>244.81276595744677</v>
      </c>
      <c r="E17" s="17">
        <f>N6*N11*E12</f>
        <v>289.66808510638293</v>
      </c>
      <c r="F17" s="17">
        <f>N6*N11*F12</f>
        <v>233.463829787234</v>
      </c>
      <c r="G17" s="17">
        <f>N6*N11*G12</f>
        <v>132.94468085106382</v>
      </c>
      <c r="H17" s="17">
        <f>N6*N11*H12</f>
        <v>130.24255319148935</v>
      </c>
      <c r="I17" s="17">
        <f>N6*N11*I12</f>
        <v>71.33617021276595</v>
      </c>
      <c r="J17" s="17">
        <f>N6*N11*J12</f>
        <v>37.829787234042549</v>
      </c>
      <c r="K17" s="17">
        <f>N6*N11*K12</f>
        <v>34.587234042553185</v>
      </c>
      <c r="L17" s="17">
        <f>N6*N11*L12</f>
        <v>19.455319148936166</v>
      </c>
      <c r="M17" s="18">
        <f>N6*N11*M12</f>
        <v>15.131914893617019</v>
      </c>
      <c r="N17" s="14"/>
      <c r="O17" s="14"/>
      <c r="P17" s="12"/>
      <c r="Q17" s="1"/>
    </row>
    <row r="18" spans="1:30" x14ac:dyDescent="0.3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"/>
      <c r="Q18" s="1"/>
    </row>
    <row r="19" spans="1:30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30" x14ac:dyDescent="0.3">
      <c r="A20" s="19"/>
      <c r="B20" s="19"/>
      <c r="C20" s="31" t="s">
        <v>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19"/>
      <c r="O20" s="19"/>
    </row>
    <row r="21" spans="1:30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30" x14ac:dyDescent="0.3">
      <c r="A22" s="19"/>
      <c r="B22" s="7" t="s">
        <v>7</v>
      </c>
      <c r="C22" s="19">
        <f>N4*C6/N6</f>
        <v>51.472340425531918</v>
      </c>
      <c r="D22" s="19">
        <f>N4*D6/N6</f>
        <v>208.1872340425532</v>
      </c>
      <c r="E22" s="19">
        <f>N4*E6/N6</f>
        <v>246.33191489361701</v>
      </c>
      <c r="F22" s="19">
        <f>N4*F6/N6</f>
        <v>198.53617021276597</v>
      </c>
      <c r="G22" s="19">
        <f>N4*G6/N6</f>
        <v>113.05531914893616</v>
      </c>
      <c r="H22" s="19">
        <f>N4*H6/N6</f>
        <v>110.75744680851064</v>
      </c>
      <c r="I22" s="19">
        <f>N4*I6/N6</f>
        <v>60.663829787234043</v>
      </c>
      <c r="J22" s="19">
        <f>N4*J6/N6</f>
        <v>32.170212765957444</v>
      </c>
      <c r="K22" s="19">
        <f>N4*K6/N6</f>
        <v>29.412765957446808</v>
      </c>
      <c r="L22" s="19">
        <f>N4*L6/N6</f>
        <v>16.544680851063831</v>
      </c>
      <c r="M22" s="19">
        <f>N4*M6/N6</f>
        <v>12.86808510638298</v>
      </c>
      <c r="N22" s="19"/>
      <c r="O22" s="19"/>
    </row>
    <row r="23" spans="1:30" x14ac:dyDescent="0.3">
      <c r="A23" s="19"/>
      <c r="B23" s="7">
        <f>SUM(C25:M26)</f>
        <v>26.700913595344129</v>
      </c>
      <c r="C23" s="19">
        <f>N5*C6/N6</f>
        <v>60.527659574468082</v>
      </c>
      <c r="D23" s="19">
        <f>N5*D6/N6</f>
        <v>244.8127659574468</v>
      </c>
      <c r="E23" s="19">
        <f>N5*E6/N6</f>
        <v>289.66808510638299</v>
      </c>
      <c r="F23" s="19">
        <f>N5*F6/N6</f>
        <v>233.46382978723403</v>
      </c>
      <c r="G23" s="19">
        <f>N5*G6/N6</f>
        <v>132.94468085106382</v>
      </c>
      <c r="H23" s="19">
        <f>N5*H6/N6</f>
        <v>130.24255319148935</v>
      </c>
      <c r="I23" s="19">
        <f>N5*I6/N6</f>
        <v>71.336170212765964</v>
      </c>
      <c r="J23" s="19">
        <f>N5*J6/N6</f>
        <v>37.829787234042556</v>
      </c>
      <c r="K23" s="19">
        <f>N5*K6/N6</f>
        <v>34.587234042553192</v>
      </c>
      <c r="L23" s="19">
        <f>N5*L6/N6</f>
        <v>19.455319148936169</v>
      </c>
      <c r="M23" s="19">
        <f>N5*M6/N6</f>
        <v>15.13191489361702</v>
      </c>
      <c r="N23" s="19"/>
      <c r="O23" s="19"/>
    </row>
    <row r="24" spans="1:30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30" x14ac:dyDescent="0.3">
      <c r="A25" s="19"/>
      <c r="B25" s="7" t="s">
        <v>9</v>
      </c>
      <c r="C25" s="19">
        <f>((C4-C22)^2)/C22</f>
        <v>5.3069965101879975</v>
      </c>
      <c r="D25" s="19">
        <f t="shared" ref="C25:M25" si="2">((D4-D22)^2)/D22</f>
        <v>0.18388190454321734</v>
      </c>
      <c r="E25" s="19">
        <f t="shared" si="2"/>
        <v>8.8462019100714329E-2</v>
      </c>
      <c r="F25" s="19">
        <f t="shared" si="2"/>
        <v>1.5361702127659558</v>
      </c>
      <c r="G25" s="19">
        <f t="shared" si="2"/>
        <v>0.44029355423577798</v>
      </c>
      <c r="H25" s="19">
        <f t="shared" si="2"/>
        <v>4.5405929457311207E-2</v>
      </c>
      <c r="I25" s="19">
        <f t="shared" si="2"/>
        <v>1.5394611003653558</v>
      </c>
      <c r="J25" s="19">
        <f t="shared" si="2"/>
        <v>4.6040751998198797</v>
      </c>
      <c r="K25" s="19">
        <f t="shared" si="2"/>
        <v>0.39598355003940106</v>
      </c>
      <c r="L25" s="19">
        <f t="shared" si="2"/>
        <v>1.79318798704142E-2</v>
      </c>
      <c r="M25" s="19">
        <f t="shared" si="2"/>
        <v>0.27119357199144456</v>
      </c>
      <c r="N25" s="19"/>
      <c r="O25" s="19"/>
    </row>
    <row r="26" spans="1:30" x14ac:dyDescent="0.3">
      <c r="A26" s="19"/>
      <c r="B26" s="7">
        <v>18.306999999999999</v>
      </c>
      <c r="C26" s="19">
        <f>((C5-C23)^2)/C23</f>
        <v>4.5130364023645964</v>
      </c>
      <c r="D26" s="19">
        <f t="shared" ref="C26:M26" si="3">((D5-D23)^2)/D23</f>
        <v>0.15637201331234232</v>
      </c>
      <c r="E26" s="19">
        <f t="shared" si="3"/>
        <v>7.5227543802182259E-2</v>
      </c>
      <c r="F26" s="19">
        <f t="shared" si="3"/>
        <v>1.3063494722734112</v>
      </c>
      <c r="G26" s="19">
        <f t="shared" si="3"/>
        <v>0.37442286501940325</v>
      </c>
      <c r="H26" s="19">
        <f t="shared" si="3"/>
        <v>3.8612916388894081E-2</v>
      </c>
      <c r="I26" s="19">
        <f t="shared" si="3"/>
        <v>1.3091480223579384</v>
      </c>
      <c r="J26" s="19">
        <f t="shared" si="3"/>
        <v>3.9152765478783218</v>
      </c>
      <c r="K26" s="19">
        <f t="shared" si="3"/>
        <v>0.33674191656893948</v>
      </c>
      <c r="L26" s="19">
        <f t="shared" si="3"/>
        <v>1.5249157685076642E-2</v>
      </c>
      <c r="M26" s="19">
        <f t="shared" si="3"/>
        <v>0.23062130531555916</v>
      </c>
      <c r="N26" s="19"/>
      <c r="O26" s="19"/>
    </row>
    <row r="27" spans="1:30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7"/>
      <c r="AD27" s="27"/>
    </row>
    <row r="28" spans="1:30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5"/>
      <c r="AC28" s="28"/>
      <c r="AD28" s="27"/>
    </row>
    <row r="29" spans="1:30" x14ac:dyDescent="0.3">
      <c r="A29" s="19"/>
      <c r="B29" s="5" t="s">
        <v>2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33</v>
      </c>
      <c r="M29" s="2" t="s">
        <v>19</v>
      </c>
      <c r="N29" s="2" t="s">
        <v>20</v>
      </c>
      <c r="O29" s="2" t="s">
        <v>21</v>
      </c>
      <c r="P29" s="2" t="s">
        <v>22</v>
      </c>
      <c r="Q29" s="2" t="s">
        <v>23</v>
      </c>
      <c r="R29" s="2" t="s">
        <v>24</v>
      </c>
      <c r="S29" s="2" t="s">
        <v>25</v>
      </c>
      <c r="T29" s="2" t="s">
        <v>26</v>
      </c>
      <c r="U29" s="2" t="s">
        <v>27</v>
      </c>
      <c r="V29" s="2" t="s">
        <v>28</v>
      </c>
      <c r="W29" s="2" t="s">
        <v>29</v>
      </c>
      <c r="X29" s="2" t="s">
        <v>30</v>
      </c>
      <c r="Y29" s="2" t="s">
        <v>31</v>
      </c>
      <c r="Z29" s="2" t="s">
        <v>32</v>
      </c>
      <c r="AA29" s="5" t="s">
        <v>4</v>
      </c>
      <c r="AB29" s="14"/>
      <c r="AC29" s="28"/>
      <c r="AD29" s="27"/>
    </row>
    <row r="30" spans="1:30" x14ac:dyDescent="0.3">
      <c r="A30" s="19"/>
      <c r="B30" s="3" t="s">
        <v>0</v>
      </c>
      <c r="C30" s="7">
        <v>378</v>
      </c>
      <c r="D30" s="7">
        <v>64</v>
      </c>
      <c r="E30" s="7">
        <v>82</v>
      </c>
      <c r="F30" s="7">
        <v>218</v>
      </c>
      <c r="G30" s="7">
        <v>542</v>
      </c>
      <c r="H30" s="7">
        <v>91</v>
      </c>
      <c r="I30" s="7">
        <v>97</v>
      </c>
      <c r="J30" s="7">
        <v>275</v>
      </c>
      <c r="K30" s="7">
        <v>314</v>
      </c>
      <c r="L30" s="24">
        <v>10</v>
      </c>
      <c r="M30" s="7">
        <v>44</v>
      </c>
      <c r="N30" s="7">
        <v>177</v>
      </c>
      <c r="O30" s="7">
        <v>151</v>
      </c>
      <c r="P30" s="7">
        <v>270</v>
      </c>
      <c r="Q30" s="7">
        <v>298</v>
      </c>
      <c r="R30" s="7">
        <v>76</v>
      </c>
      <c r="S30" s="7">
        <v>273</v>
      </c>
      <c r="T30" s="7">
        <v>249</v>
      </c>
      <c r="U30" s="7">
        <v>383</v>
      </c>
      <c r="V30" s="7">
        <v>98</v>
      </c>
      <c r="W30" s="7">
        <v>44</v>
      </c>
      <c r="X30" s="7">
        <v>90</v>
      </c>
      <c r="Y30" s="7">
        <v>6</v>
      </c>
      <c r="Z30" s="7">
        <v>101</v>
      </c>
      <c r="AA30" s="8">
        <f>SUM(C30:Z30)</f>
        <v>4331</v>
      </c>
      <c r="AB30" s="26"/>
      <c r="AC30" s="28"/>
      <c r="AD30" s="27"/>
    </row>
    <row r="31" spans="1:30" x14ac:dyDescent="0.3">
      <c r="A31" s="19"/>
      <c r="B31" s="4" t="s">
        <v>1</v>
      </c>
      <c r="C31" s="7">
        <v>447</v>
      </c>
      <c r="D31" s="7">
        <v>81</v>
      </c>
      <c r="E31" s="7">
        <v>135</v>
      </c>
      <c r="F31" s="7">
        <v>175</v>
      </c>
      <c r="G31" s="7">
        <v>657</v>
      </c>
      <c r="H31" s="7">
        <v>142</v>
      </c>
      <c r="I31" s="7">
        <v>109</v>
      </c>
      <c r="J31" s="7">
        <v>330</v>
      </c>
      <c r="K31" s="7">
        <v>382</v>
      </c>
      <c r="L31" s="24">
        <v>12</v>
      </c>
      <c r="M31" s="7">
        <v>44</v>
      </c>
      <c r="N31" s="7">
        <v>240</v>
      </c>
      <c r="O31" s="7">
        <v>143</v>
      </c>
      <c r="P31" s="7">
        <v>369</v>
      </c>
      <c r="Q31" s="7">
        <v>431</v>
      </c>
      <c r="R31" s="7">
        <v>72</v>
      </c>
      <c r="S31" s="7">
        <v>321</v>
      </c>
      <c r="T31" s="7">
        <v>370</v>
      </c>
      <c r="U31" s="7">
        <v>504</v>
      </c>
      <c r="V31" s="7">
        <v>183</v>
      </c>
      <c r="W31" s="7">
        <v>45</v>
      </c>
      <c r="X31" s="7">
        <v>113</v>
      </c>
      <c r="Y31" s="7">
        <v>12</v>
      </c>
      <c r="Z31" s="7">
        <v>123</v>
      </c>
      <c r="AA31" s="9">
        <f>SUM(C31:Z31)</f>
        <v>5440</v>
      </c>
      <c r="AB31" s="26"/>
      <c r="AC31" s="28"/>
      <c r="AD31" s="27"/>
    </row>
    <row r="32" spans="1:30" x14ac:dyDescent="0.3">
      <c r="A32" s="19"/>
      <c r="B32" s="5" t="s">
        <v>4</v>
      </c>
      <c r="C32" s="10">
        <f>SUM(C30:C31)</f>
        <v>825</v>
      </c>
      <c r="D32" s="11">
        <f t="shared" ref="C32:N32" si="4">SUM(D30:D31)</f>
        <v>145</v>
      </c>
      <c r="E32" s="11">
        <f t="shared" si="4"/>
        <v>217</v>
      </c>
      <c r="F32" s="11">
        <f t="shared" si="4"/>
        <v>393</v>
      </c>
      <c r="G32" s="11">
        <f t="shared" si="4"/>
        <v>1199</v>
      </c>
      <c r="H32" s="11">
        <f t="shared" si="4"/>
        <v>233</v>
      </c>
      <c r="I32" s="11">
        <f t="shared" si="4"/>
        <v>206</v>
      </c>
      <c r="J32" s="11">
        <f t="shared" si="4"/>
        <v>605</v>
      </c>
      <c r="K32" s="11">
        <f t="shared" si="4"/>
        <v>696</v>
      </c>
      <c r="L32" s="11">
        <f t="shared" si="4"/>
        <v>22</v>
      </c>
      <c r="M32" s="11">
        <f t="shared" si="4"/>
        <v>88</v>
      </c>
      <c r="N32" s="11">
        <f t="shared" si="4"/>
        <v>417</v>
      </c>
      <c r="O32" s="11">
        <f t="shared" ref="O32:R32" si="5">SUM(O30:O31)</f>
        <v>294</v>
      </c>
      <c r="P32" s="11">
        <f t="shared" si="5"/>
        <v>639</v>
      </c>
      <c r="Q32" s="11">
        <f t="shared" si="5"/>
        <v>729</v>
      </c>
      <c r="R32" s="11">
        <f t="shared" si="5"/>
        <v>148</v>
      </c>
      <c r="S32" s="11">
        <f t="shared" ref="S32:Z32" si="6">SUM(S30:S31)</f>
        <v>594</v>
      </c>
      <c r="T32" s="11">
        <f t="shared" si="6"/>
        <v>619</v>
      </c>
      <c r="U32" s="11">
        <f t="shared" si="6"/>
        <v>887</v>
      </c>
      <c r="V32" s="11">
        <f t="shared" si="6"/>
        <v>281</v>
      </c>
      <c r="W32" s="11">
        <f t="shared" si="6"/>
        <v>89</v>
      </c>
      <c r="X32" s="11">
        <f t="shared" si="6"/>
        <v>203</v>
      </c>
      <c r="Y32" s="11">
        <f t="shared" si="6"/>
        <v>18</v>
      </c>
      <c r="Z32" s="11">
        <f t="shared" si="6"/>
        <v>224</v>
      </c>
      <c r="AA32" s="6">
        <f>SUM(C32:Z32)</f>
        <v>9771</v>
      </c>
      <c r="AB32" s="14"/>
      <c r="AC32" s="28"/>
      <c r="AD32" s="27"/>
    </row>
    <row r="33" spans="1:30" x14ac:dyDescent="0.3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7"/>
      <c r="AD33" s="27"/>
    </row>
    <row r="34" spans="1:30" x14ac:dyDescent="0.3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7"/>
      <c r="AD34" s="27"/>
    </row>
    <row r="35" spans="1:30" x14ac:dyDescent="0.3">
      <c r="A35" s="19"/>
      <c r="B35" s="5" t="s">
        <v>3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33</v>
      </c>
      <c r="M35" s="2" t="s">
        <v>19</v>
      </c>
      <c r="N35" s="2" t="s">
        <v>20</v>
      </c>
      <c r="O35" s="2" t="s">
        <v>21</v>
      </c>
      <c r="P35" s="2" t="s">
        <v>22</v>
      </c>
      <c r="Q35" s="2" t="s">
        <v>23</v>
      </c>
      <c r="R35" s="2" t="s">
        <v>24</v>
      </c>
      <c r="S35" s="2" t="s">
        <v>25</v>
      </c>
      <c r="T35" s="2" t="s">
        <v>26</v>
      </c>
      <c r="U35" s="2" t="s">
        <v>27</v>
      </c>
      <c r="V35" s="2" t="s">
        <v>28</v>
      </c>
      <c r="W35" s="2" t="s">
        <v>29</v>
      </c>
      <c r="X35" s="2" t="s">
        <v>30</v>
      </c>
      <c r="Y35" s="2" t="s">
        <v>31</v>
      </c>
      <c r="Z35" s="2" t="s">
        <v>32</v>
      </c>
      <c r="AA35" s="5" t="s">
        <v>4</v>
      </c>
      <c r="AB35" s="14"/>
      <c r="AC35" s="27"/>
      <c r="AD35" s="27"/>
    </row>
    <row r="36" spans="1:30" x14ac:dyDescent="0.3">
      <c r="A36" s="19"/>
      <c r="B36" s="3" t="s">
        <v>0</v>
      </c>
      <c r="C36" s="7">
        <f>C30/AA32</f>
        <v>3.8685907276634943E-2</v>
      </c>
      <c r="D36" s="7">
        <f>D30/AA32</f>
        <v>6.5499948828164978E-3</v>
      </c>
      <c r="E36" s="7">
        <f>E30/AA32</f>
        <v>8.3921809436086382E-3</v>
      </c>
      <c r="F36" s="7">
        <f>F30/AA32</f>
        <v>2.2310920069593697E-2</v>
      </c>
      <c r="G36" s="7">
        <f>G30/AA32</f>
        <v>5.5470269163852219E-2</v>
      </c>
      <c r="H36" s="7">
        <f>H30/AA32</f>
        <v>9.3132739740047071E-3</v>
      </c>
      <c r="I36" s="7">
        <f>I30/AA32</f>
        <v>9.9273359942687548E-3</v>
      </c>
      <c r="J36" s="7">
        <f>J30/AA32</f>
        <v>2.814450926210214E-2</v>
      </c>
      <c r="K36" s="7">
        <f>K30/AA32</f>
        <v>3.2135912393818446E-2</v>
      </c>
      <c r="L36" s="7">
        <f>L30/AA32</f>
        <v>1.0234367004400779E-3</v>
      </c>
      <c r="M36" s="7">
        <f>M30/AA32</f>
        <v>4.5031214819363421E-3</v>
      </c>
      <c r="N36" s="7">
        <f>N30/AA32</f>
        <v>1.8114829597789376E-2</v>
      </c>
      <c r="O36" s="7">
        <f>O30/AA32</f>
        <v>1.5453894176645175E-2</v>
      </c>
      <c r="P36" s="7">
        <f>P30/AA32</f>
        <v>2.7632790911882098E-2</v>
      </c>
      <c r="Q36" s="7">
        <f>Q30/AA32</f>
        <v>3.0498413673114316E-2</v>
      </c>
      <c r="R36" s="7">
        <f>R30/AA32</f>
        <v>7.7781189233445914E-3</v>
      </c>
      <c r="S36" s="7">
        <f>S30/AA32</f>
        <v>2.7939821922014125E-2</v>
      </c>
      <c r="T36" s="7">
        <f>T30/AA32</f>
        <v>2.5483573840957938E-2</v>
      </c>
      <c r="U36" s="7">
        <f>U30/AA32</f>
        <v>3.9197625626854977E-2</v>
      </c>
      <c r="V36" s="7">
        <f>V30/AA32</f>
        <v>1.0029679664312762E-2</v>
      </c>
      <c r="W36" s="7">
        <f>W30/AA32</f>
        <v>4.5031214819363421E-3</v>
      </c>
      <c r="X36" s="7">
        <f>X30/AA32</f>
        <v>9.2109303039606995E-3</v>
      </c>
      <c r="Y36" s="7">
        <f>Y30/AA32</f>
        <v>6.140620202640467E-4</v>
      </c>
      <c r="Z36" s="7">
        <f>Z30/AA32</f>
        <v>1.0336710674444785E-2</v>
      </c>
      <c r="AA36" s="8">
        <f>SUM(C36:Z36)</f>
        <v>0.44325043496059768</v>
      </c>
      <c r="AB36" s="14"/>
      <c r="AC36" s="27"/>
      <c r="AD36" s="27"/>
    </row>
    <row r="37" spans="1:30" x14ac:dyDescent="0.3">
      <c r="A37" s="19"/>
      <c r="B37" s="4" t="s">
        <v>1</v>
      </c>
      <c r="C37" s="7">
        <f>C31/AA32</f>
        <v>4.5747620509671474E-2</v>
      </c>
      <c r="D37" s="7">
        <f>D31/AA32</f>
        <v>8.2898372735646306E-3</v>
      </c>
      <c r="E37" s="7">
        <f>E31/AA32</f>
        <v>1.3816395455941049E-2</v>
      </c>
      <c r="F37" s="7">
        <f>F31/AA32</f>
        <v>1.7910142257701361E-2</v>
      </c>
      <c r="G37" s="7">
        <f>G31/AA32</f>
        <v>6.7239791218913117E-2</v>
      </c>
      <c r="H37" s="7">
        <f>H31/AA32</f>
        <v>1.4532801146249105E-2</v>
      </c>
      <c r="I37" s="7">
        <f>I31/AA32</f>
        <v>1.1155460034796848E-2</v>
      </c>
      <c r="J37" s="7">
        <f>J31/AA32</f>
        <v>3.3773411114522568E-2</v>
      </c>
      <c r="K37" s="7">
        <f>K31/AA32</f>
        <v>3.9095281956810973E-2</v>
      </c>
      <c r="L37" s="7">
        <f>L31/AA32</f>
        <v>1.2281240405280934E-3</v>
      </c>
      <c r="M37" s="7">
        <f>M31/AA32</f>
        <v>4.5031214819363421E-3</v>
      </c>
      <c r="N37" s="7">
        <f>N31/AA32</f>
        <v>2.4562480810561865E-2</v>
      </c>
      <c r="O37" s="7">
        <f>O31/AA32</f>
        <v>1.4635144816293112E-2</v>
      </c>
      <c r="P37" s="7">
        <f>P31/AA32</f>
        <v>3.776481424623887E-2</v>
      </c>
      <c r="Q37" s="7">
        <f>Q31/AA32</f>
        <v>4.4110121788967352E-2</v>
      </c>
      <c r="R37" s="7">
        <f>R31/AA32</f>
        <v>7.3687442431685599E-3</v>
      </c>
      <c r="S37" s="7">
        <f>S31/AA32</f>
        <v>3.2852318084126496E-2</v>
      </c>
      <c r="T37" s="7">
        <f>T31/AA32</f>
        <v>3.7867157916282874E-2</v>
      </c>
      <c r="U37" s="7">
        <f>U31/AA32</f>
        <v>5.1581209702179921E-2</v>
      </c>
      <c r="V37" s="7">
        <f>V31/AA32</f>
        <v>1.8728891618053422E-2</v>
      </c>
      <c r="W37" s="7">
        <f>W31/AA32</f>
        <v>4.6054651519803497E-3</v>
      </c>
      <c r="X37" s="7">
        <f>X31/AA32</f>
        <v>1.1564834714972879E-2</v>
      </c>
      <c r="Y37" s="7">
        <f>Y31/AA32</f>
        <v>1.2281240405280934E-3</v>
      </c>
      <c r="Z37" s="7">
        <f>Z31/AA32</f>
        <v>1.2588271415412957E-2</v>
      </c>
      <c r="AA37" s="9">
        <f>SUM(C37:Z37)</f>
        <v>0.55674956503940221</v>
      </c>
      <c r="AB37" s="14"/>
      <c r="AC37" s="27"/>
      <c r="AD37" s="27"/>
    </row>
    <row r="38" spans="1:30" x14ac:dyDescent="0.3">
      <c r="A38" s="19"/>
      <c r="B38" s="5" t="s">
        <v>4</v>
      </c>
      <c r="C38" s="10">
        <f>SUM(C36:C37)</f>
        <v>8.4433527786306417E-2</v>
      </c>
      <c r="D38" s="11">
        <f t="shared" ref="C38:M38" si="7">SUM(D36:D37)</f>
        <v>1.4839832156381128E-2</v>
      </c>
      <c r="E38" s="11">
        <f t="shared" si="7"/>
        <v>2.2208576399549686E-2</v>
      </c>
      <c r="F38" s="11">
        <f t="shared" si="7"/>
        <v>4.0221062327295054E-2</v>
      </c>
      <c r="G38" s="11">
        <f t="shared" si="7"/>
        <v>0.12271006038276533</v>
      </c>
      <c r="H38" s="11">
        <f t="shared" si="7"/>
        <v>2.3846075120253812E-2</v>
      </c>
      <c r="I38" s="11">
        <f t="shared" si="7"/>
        <v>2.1082796029065605E-2</v>
      </c>
      <c r="J38" s="11">
        <f t="shared" si="7"/>
        <v>6.1917920376624705E-2</v>
      </c>
      <c r="K38" s="11">
        <f t="shared" si="7"/>
        <v>7.1231194350629412E-2</v>
      </c>
      <c r="L38" s="11">
        <f t="shared" si="7"/>
        <v>2.251560740968171E-3</v>
      </c>
      <c r="M38" s="11">
        <f t="shared" si="7"/>
        <v>9.0062429638726842E-3</v>
      </c>
      <c r="N38" s="11">
        <f t="shared" ref="N38:R38" si="8">SUM(N36:N37)</f>
        <v>4.2677310408351238E-2</v>
      </c>
      <c r="O38" s="11">
        <f t="shared" si="8"/>
        <v>3.0089038992938286E-2</v>
      </c>
      <c r="P38" s="11">
        <f t="shared" si="8"/>
        <v>6.5397605158120972E-2</v>
      </c>
      <c r="Q38" s="11">
        <f t="shared" si="8"/>
        <v>7.4608535462081668E-2</v>
      </c>
      <c r="R38" s="11">
        <f t="shared" si="8"/>
        <v>1.514686316651315E-2</v>
      </c>
      <c r="S38" s="11">
        <f t="shared" ref="S38:Z38" si="9">SUM(S36:S37)</f>
        <v>6.0792140006140624E-2</v>
      </c>
      <c r="T38" s="11">
        <f t="shared" si="9"/>
        <v>6.3350731757240819E-2</v>
      </c>
      <c r="U38" s="11">
        <f t="shared" si="9"/>
        <v>9.0778835329034899E-2</v>
      </c>
      <c r="V38" s="11">
        <f t="shared" si="9"/>
        <v>2.8758571282366183E-2</v>
      </c>
      <c r="W38" s="11">
        <f t="shared" si="9"/>
        <v>9.1085866339166918E-3</v>
      </c>
      <c r="X38" s="11">
        <f t="shared" si="9"/>
        <v>2.0775765018933579E-2</v>
      </c>
      <c r="Y38" s="11">
        <f t="shared" si="9"/>
        <v>1.84218606079214E-3</v>
      </c>
      <c r="Z38" s="11">
        <f t="shared" si="9"/>
        <v>2.2924982089857743E-2</v>
      </c>
      <c r="AA38" s="6">
        <f>SUM(C38:Z38)</f>
        <v>0.99999999999999978</v>
      </c>
      <c r="AB38" s="14"/>
      <c r="AC38" s="27"/>
      <c r="AD38" s="27"/>
    </row>
    <row r="39" spans="1:30" x14ac:dyDescent="0.3">
      <c r="A39" s="1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5"/>
      <c r="AC39" s="27"/>
      <c r="AD39" s="27"/>
    </row>
    <row r="40" spans="1:30" x14ac:dyDescent="0.3">
      <c r="A40" s="1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5"/>
      <c r="AC40" s="27"/>
      <c r="AD40" s="27"/>
    </row>
    <row r="41" spans="1:30" x14ac:dyDescent="0.3">
      <c r="A41" s="19"/>
      <c r="B41" s="5" t="s">
        <v>5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33</v>
      </c>
      <c r="M41" s="2" t="s">
        <v>19</v>
      </c>
      <c r="N41" s="2" t="s">
        <v>20</v>
      </c>
      <c r="O41" s="2" t="s">
        <v>21</v>
      </c>
      <c r="P41" s="2" t="s">
        <v>22</v>
      </c>
      <c r="Q41" s="2" t="s">
        <v>23</v>
      </c>
      <c r="R41" s="2" t="s">
        <v>24</v>
      </c>
      <c r="S41" s="2" t="s">
        <v>25</v>
      </c>
      <c r="T41" s="2" t="s">
        <v>26</v>
      </c>
      <c r="U41" s="2" t="s">
        <v>27</v>
      </c>
      <c r="V41" s="2" t="s">
        <v>28</v>
      </c>
      <c r="W41" s="2" t="s">
        <v>29</v>
      </c>
      <c r="X41" s="2" t="s">
        <v>30</v>
      </c>
      <c r="Y41" s="2" t="s">
        <v>31</v>
      </c>
      <c r="Z41" s="13" t="s">
        <v>32</v>
      </c>
      <c r="AA41" s="19"/>
      <c r="AB41" s="14"/>
      <c r="AC41" s="27"/>
      <c r="AD41" s="27"/>
    </row>
    <row r="42" spans="1:30" x14ac:dyDescent="0.3">
      <c r="A42" s="19"/>
      <c r="B42" s="3" t="s">
        <v>0</v>
      </c>
      <c r="C42" s="21">
        <f>AA32*AA36*C38</f>
        <v>365.68160884249312</v>
      </c>
      <c r="D42" s="22">
        <f>AA32*AA36*D38</f>
        <v>64.271313069286663</v>
      </c>
      <c r="E42" s="22">
        <f>AA32*AA36*E38</f>
        <v>96.185344386449685</v>
      </c>
      <c r="F42" s="22">
        <f>AA32*AA36*F38</f>
        <v>174.19742093951487</v>
      </c>
      <c r="G42" s="22">
        <f>AA32*AA36*G38</f>
        <v>531.45727151775668</v>
      </c>
      <c r="H42" s="22">
        <f>AA32*AA36*H38</f>
        <v>103.27735134581926</v>
      </c>
      <c r="I42" s="22">
        <f>AA32*AA36*I38</f>
        <v>91.309589601883133</v>
      </c>
      <c r="J42" s="22">
        <f>AA32*AA36*J38</f>
        <v>268.16651315116161</v>
      </c>
      <c r="K42" s="22">
        <f>AA32*AA36*K38</f>
        <v>308.50230273257597</v>
      </c>
      <c r="L42" s="29">
        <f>AA32*AA36*L38</f>
        <v>9.7515095691331481</v>
      </c>
      <c r="M42" s="22">
        <f>AA32*AA36*M38</f>
        <v>39.006038276532593</v>
      </c>
      <c r="N42" s="22">
        <f>AA32*AA36*N38</f>
        <v>184.83543137856921</v>
      </c>
      <c r="O42" s="22">
        <f>AA32*AA36*O38</f>
        <v>130.31562787841571</v>
      </c>
      <c r="P42" s="22">
        <f>AA32*AA36*P38</f>
        <v>283.23702793982193</v>
      </c>
      <c r="Q42" s="22">
        <f>AA32*AA36*Q38</f>
        <v>323.1295670862757</v>
      </c>
      <c r="R42" s="22">
        <f>AA32*AA36*R38</f>
        <v>65.601064374168459</v>
      </c>
      <c r="S42" s="22">
        <f>AA32*AA36*S38</f>
        <v>263.29075836659507</v>
      </c>
      <c r="T42" s="22">
        <f>AA32*AA36*T38</f>
        <v>274.37201924060997</v>
      </c>
      <c r="U42" s="22">
        <f>AA32*AA36*U38</f>
        <v>393.16313581005016</v>
      </c>
      <c r="V42" s="22">
        <f>AA32*AA36*V38</f>
        <v>124.55337222392794</v>
      </c>
      <c r="W42" s="22">
        <f>AA32*AA36*W38</f>
        <v>39.449288711493189</v>
      </c>
      <c r="X42" s="22">
        <f>AA32*AA36*X38</f>
        <v>89.979838297001322</v>
      </c>
      <c r="Y42" s="22">
        <f>AA32*AA36*Y38</f>
        <v>7.9785078292907583</v>
      </c>
      <c r="Z42" s="20">
        <f>AA32*AA36*Z38</f>
        <v>99.288097431173881</v>
      </c>
      <c r="AA42" s="19"/>
      <c r="AB42" s="26"/>
      <c r="AC42" s="27"/>
      <c r="AD42" s="27"/>
    </row>
    <row r="43" spans="1:30" x14ac:dyDescent="0.3">
      <c r="A43" s="19"/>
      <c r="B43" s="16" t="s">
        <v>1</v>
      </c>
      <c r="C43" s="23">
        <f>AA32*AA37*C38</f>
        <v>459.31839115750682</v>
      </c>
      <c r="D43" s="17">
        <f>AA32*AA37*D38</f>
        <v>80.728686930713323</v>
      </c>
      <c r="E43" s="17">
        <f>AA32*AA37*E38</f>
        <v>120.81465561355027</v>
      </c>
      <c r="F43" s="17">
        <f>AA32*AA37*F38</f>
        <v>218.80257906048504</v>
      </c>
      <c r="G43" s="17">
        <f>AA32*AA37*G38</f>
        <v>667.54272848224332</v>
      </c>
      <c r="H43" s="17">
        <f>AA32*AA37*H38</f>
        <v>129.72264865418072</v>
      </c>
      <c r="I43" s="17">
        <f>AA32*AA37*I38</f>
        <v>114.69041039811687</v>
      </c>
      <c r="J43" s="17">
        <f>AA32*AA37*J38</f>
        <v>336.83348684883833</v>
      </c>
      <c r="K43" s="17">
        <f>AA32*AA37*K38</f>
        <v>387.49769726742392</v>
      </c>
      <c r="L43" s="30">
        <f>AA32*AA37*L38</f>
        <v>12.248490430866848</v>
      </c>
      <c r="M43" s="17">
        <f>AA32*AA37*M38</f>
        <v>48.993961723467393</v>
      </c>
      <c r="N43" s="17">
        <f>AA32*AA37*N38</f>
        <v>232.1645686214307</v>
      </c>
      <c r="O43" s="17">
        <f>AA32*AA37*O38</f>
        <v>163.68437212158426</v>
      </c>
      <c r="P43" s="17">
        <f>AA32*AA37*P38</f>
        <v>355.76297206017801</v>
      </c>
      <c r="Q43" s="17">
        <f>AA32*AA37*Q38</f>
        <v>405.87043291372419</v>
      </c>
      <c r="R43" s="17">
        <f>AA32*AA37*R38</f>
        <v>82.398935625831527</v>
      </c>
      <c r="S43" s="17">
        <f>AA32*AA37*S38</f>
        <v>330.70924163340493</v>
      </c>
      <c r="T43" s="17">
        <f>AA32*AA37*T38</f>
        <v>344.62798075938997</v>
      </c>
      <c r="U43" s="17">
        <f>AA32*AA37*U38</f>
        <v>493.83686418994978</v>
      </c>
      <c r="V43" s="17">
        <f>AA32*AA37*V38</f>
        <v>156.44662777607201</v>
      </c>
      <c r="W43" s="17">
        <f>AA32*AA37*W38</f>
        <v>49.550711288506797</v>
      </c>
      <c r="X43" s="17">
        <f>AA32*AA37*X38</f>
        <v>113.02016170299865</v>
      </c>
      <c r="Y43" s="17">
        <f>AA32*AA37*Y38</f>
        <v>10.021492170709239</v>
      </c>
      <c r="Z43" s="18">
        <f>AA32*AA37*Z38</f>
        <v>124.7119025688261</v>
      </c>
      <c r="AA43" s="19"/>
      <c r="AB43" s="26"/>
      <c r="AC43" s="27"/>
      <c r="AD43" s="27"/>
    </row>
    <row r="44" spans="1:30" x14ac:dyDescent="0.3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7"/>
      <c r="AD44" s="27"/>
    </row>
    <row r="45" spans="1:30" x14ac:dyDescent="0.3">
      <c r="A45" s="1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7"/>
      <c r="AD45" s="27"/>
    </row>
    <row r="46" spans="1:30" x14ac:dyDescent="0.3">
      <c r="A46" s="19"/>
      <c r="B46" s="19"/>
      <c r="C46" s="31" t="s">
        <v>8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19"/>
      <c r="AB46" s="19"/>
      <c r="AC46" s="27"/>
      <c r="AD46" s="27"/>
    </row>
    <row r="47" spans="1:30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7"/>
      <c r="AD47" s="27"/>
    </row>
    <row r="48" spans="1:30" x14ac:dyDescent="0.3">
      <c r="A48" s="19"/>
      <c r="B48" s="7" t="s">
        <v>7</v>
      </c>
      <c r="C48" s="19">
        <f>AA30*C32/AA32</f>
        <v>365.68160884249312</v>
      </c>
      <c r="D48" s="19">
        <f>AA30*D32/AA32</f>
        <v>64.271313069286663</v>
      </c>
      <c r="E48" s="19">
        <f>AA30*E32/AA32</f>
        <v>96.1853443864497</v>
      </c>
      <c r="F48" s="19">
        <f>AA30*F32/AA32</f>
        <v>174.1974209395149</v>
      </c>
      <c r="G48" s="19">
        <f>AA30*G32/AA32</f>
        <v>531.45727151775668</v>
      </c>
      <c r="H48" s="19">
        <f>AA30*H32/AA32</f>
        <v>103.27735134581926</v>
      </c>
      <c r="I48" s="19">
        <f>AA30*I32/AA32</f>
        <v>91.309589601883118</v>
      </c>
      <c r="J48" s="19">
        <f>AA30*J32/AA32</f>
        <v>268.16651315116161</v>
      </c>
      <c r="K48" s="19">
        <f>AA30*K32/AA32</f>
        <v>308.50230273257597</v>
      </c>
      <c r="L48" s="19">
        <f>AA30*L32/AA32</f>
        <v>9.7515095691331499</v>
      </c>
      <c r="M48" s="19">
        <f>AA30*M32/AA32</f>
        <v>39.0060382765326</v>
      </c>
      <c r="N48" s="19">
        <f>AA30*N32/AA32</f>
        <v>184.83543137856924</v>
      </c>
      <c r="O48" s="19">
        <f>AA30*O32/AA32</f>
        <v>130.31562787841571</v>
      </c>
      <c r="P48" s="19">
        <f>AA30*P32/AA32</f>
        <v>283.23702793982193</v>
      </c>
      <c r="Q48" s="19">
        <f>AA30*Q32/AA32</f>
        <v>323.1295670862757</v>
      </c>
      <c r="R48" s="19">
        <f>AA30*R32/AA32</f>
        <v>65.601064374168459</v>
      </c>
      <c r="S48" s="19">
        <f>AA30*S32/AA32</f>
        <v>263.29075836659501</v>
      </c>
      <c r="T48" s="19">
        <f>AA30*T32/AA32</f>
        <v>274.37201924060997</v>
      </c>
      <c r="U48" s="19">
        <f>AA30*U32/AA32</f>
        <v>393.16313581005016</v>
      </c>
      <c r="V48" s="19">
        <f>AA30*V32/AA32</f>
        <v>124.55337222392795</v>
      </c>
      <c r="W48" s="19">
        <f>AA30*W32/AA32</f>
        <v>39.449288711493196</v>
      </c>
      <c r="X48" s="19">
        <f>AA30*X32/AA32</f>
        <v>89.979838297001336</v>
      </c>
      <c r="Y48" s="19">
        <f>AA30*Y32/AA32</f>
        <v>7.9785078292907583</v>
      </c>
      <c r="Z48" s="19">
        <f>AA30*Z32/AA32</f>
        <v>99.288097431173881</v>
      </c>
      <c r="AA48" s="19"/>
      <c r="AB48" s="19"/>
      <c r="AC48" s="27"/>
      <c r="AD48" s="27"/>
    </row>
    <row r="49" spans="1:30" x14ac:dyDescent="0.3">
      <c r="A49" s="19"/>
      <c r="B49" s="7">
        <f>SUM(C51:Z52)</f>
        <v>61.020537414191118</v>
      </c>
      <c r="C49" s="19">
        <f>AA31*C32/AA32</f>
        <v>459.31839115750688</v>
      </c>
      <c r="D49" s="19">
        <f>AA31*D32/AA32</f>
        <v>80.728686930713337</v>
      </c>
      <c r="E49" s="19">
        <f>AA31*E32/AA32</f>
        <v>120.8146556135503</v>
      </c>
      <c r="F49" s="19">
        <f>AA31*F32/AA32</f>
        <v>218.8025790604851</v>
      </c>
      <c r="G49" s="19">
        <f>AA31*G32/AA32</f>
        <v>667.54272848224332</v>
      </c>
      <c r="H49" s="19">
        <f>AA31*H32/AA32</f>
        <v>129.72264865418074</v>
      </c>
      <c r="I49" s="19">
        <f>AA31*I32/AA32</f>
        <v>114.69041039811688</v>
      </c>
      <c r="J49" s="19">
        <f>AA31*J32/AA32</f>
        <v>336.83348684883839</v>
      </c>
      <c r="K49" s="19">
        <f>AA31*K32/AA32</f>
        <v>387.49769726742403</v>
      </c>
      <c r="L49" s="19">
        <f>AA31*L32/AA32</f>
        <v>12.24849043086685</v>
      </c>
      <c r="M49" s="19">
        <f>AA31*M32/AA32</f>
        <v>48.9939617234674</v>
      </c>
      <c r="N49" s="19">
        <f>AA31*N32/AA32</f>
        <v>232.16456862143076</v>
      </c>
      <c r="O49" s="19">
        <f>AA31*O32/AA32</f>
        <v>163.68437212158429</v>
      </c>
      <c r="P49" s="19">
        <f>AA31*P32/AA32</f>
        <v>355.76297206017807</v>
      </c>
      <c r="Q49" s="19">
        <f>AA31*Q32/AA32</f>
        <v>405.8704329137243</v>
      </c>
      <c r="R49" s="19">
        <f>AA31*R32/AA32</f>
        <v>82.398935625831541</v>
      </c>
      <c r="S49" s="19">
        <f>AA31*S32/AA32</f>
        <v>330.70924163340499</v>
      </c>
      <c r="T49" s="19">
        <f>AA31*T32/AA32</f>
        <v>344.62798075939003</v>
      </c>
      <c r="U49" s="19">
        <f>AA31*U32/AA32</f>
        <v>493.83686418994984</v>
      </c>
      <c r="V49" s="19">
        <f>AA31*V32/AA32</f>
        <v>156.44662777607206</v>
      </c>
      <c r="W49" s="19">
        <f>AA31*W32/AA32</f>
        <v>49.550711288506804</v>
      </c>
      <c r="X49" s="19">
        <f>AA31*X32/AA32</f>
        <v>113.02016170299866</v>
      </c>
      <c r="Y49" s="19">
        <f>AA31*Y32/AA32</f>
        <v>10.021492170709241</v>
      </c>
      <c r="Z49" s="19">
        <f>AA31*Z32/AA32</f>
        <v>124.71190256882612</v>
      </c>
      <c r="AA49" s="19"/>
      <c r="AB49" s="19"/>
      <c r="AC49" s="27"/>
      <c r="AD49" s="27"/>
    </row>
    <row r="50" spans="1:30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7"/>
      <c r="AD50" s="27"/>
    </row>
    <row r="51" spans="1:30" x14ac:dyDescent="0.3">
      <c r="A51" s="19"/>
      <c r="B51" s="7" t="s">
        <v>9</v>
      </c>
      <c r="C51" s="19">
        <f>((C30-C48)^2)/C48</f>
        <v>0.4149586882142125</v>
      </c>
      <c r="D51" s="19">
        <f t="shared" ref="C51:M51" si="10">((D30-D48)^2)/D48</f>
        <v>1.1453131739567006E-3</v>
      </c>
      <c r="E51" s="19">
        <f t="shared" si="10"/>
        <v>2.0920442365284897</v>
      </c>
      <c r="F51" s="19">
        <f t="shared" si="10"/>
        <v>11.014318822873101</v>
      </c>
      <c r="G51" s="19">
        <f t="shared" si="10"/>
        <v>0.20914028240291163</v>
      </c>
      <c r="H51" s="19">
        <f t="shared" si="10"/>
        <v>1.4595005981898828</v>
      </c>
      <c r="I51" s="19">
        <f t="shared" si="10"/>
        <v>0.35462617497438542</v>
      </c>
      <c r="J51" s="19">
        <f t="shared" si="10"/>
        <v>0.17413263857790129</v>
      </c>
      <c r="K51" s="19">
        <f t="shared" si="10"/>
        <v>9.797228408515897E-2</v>
      </c>
      <c r="L51" s="19">
        <f t="shared" si="10"/>
        <v>6.3320959482872944E-3</v>
      </c>
      <c r="M51" s="19">
        <f t="shared" si="10"/>
        <v>0.63937930631786455</v>
      </c>
      <c r="N51" s="19">
        <f t="shared" ref="N51:Z51" si="11">((N30-N48)^2)/N48</f>
        <v>0.33215484948080026</v>
      </c>
      <c r="O51" s="19">
        <f t="shared" si="11"/>
        <v>3.2831307881457659</v>
      </c>
      <c r="P51" s="19">
        <f t="shared" si="11"/>
        <v>0.61862995087229322</v>
      </c>
      <c r="Q51" s="19">
        <f t="shared" si="11"/>
        <v>1.9543093739082738</v>
      </c>
      <c r="R51" s="19">
        <f t="shared" si="11"/>
        <v>1.6484162746720548</v>
      </c>
      <c r="S51" s="19">
        <f t="shared" si="11"/>
        <v>0.35804284844889234</v>
      </c>
      <c r="T51" s="19">
        <f t="shared" si="11"/>
        <v>2.3462281690661642</v>
      </c>
      <c r="U51" s="19">
        <f t="shared" si="11"/>
        <v>0.26271366790457795</v>
      </c>
      <c r="V51" s="19">
        <f t="shared" si="11"/>
        <v>5.6608790582951007</v>
      </c>
      <c r="W51" s="19">
        <f>((W30-W48)^2)/W48</f>
        <v>0.52495175217975176</v>
      </c>
      <c r="X51" s="19">
        <f t="shared" si="11"/>
        <v>4.517615006870573E-6</v>
      </c>
      <c r="Y51" s="19">
        <f t="shared" si="11"/>
        <v>0.49062974108941915</v>
      </c>
      <c r="Z51" s="19">
        <f t="shared" si="11"/>
        <v>2.9516230857227901E-2</v>
      </c>
      <c r="AA51" s="19"/>
      <c r="AB51" s="19"/>
      <c r="AC51" s="27"/>
      <c r="AD51" s="27"/>
    </row>
    <row r="52" spans="1:30" x14ac:dyDescent="0.3">
      <c r="A52" s="19"/>
      <c r="B52" s="7">
        <v>35.171999999999997</v>
      </c>
      <c r="C52" s="19">
        <f>((C31-C49)^2)/C49</f>
        <v>0.3303650879881902</v>
      </c>
      <c r="D52" s="19">
        <f t="shared" ref="C52:M52" si="12">((D31-D49)^2)/D49</f>
        <v>9.1182929345707165E-4</v>
      </c>
      <c r="E52" s="19">
        <f t="shared" si="12"/>
        <v>1.6655594831626634</v>
      </c>
      <c r="F52" s="19">
        <f t="shared" si="12"/>
        <v>8.7689365481366544</v>
      </c>
      <c r="G52" s="19">
        <f t="shared" si="12"/>
        <v>0.16650488292040633</v>
      </c>
      <c r="H52" s="19">
        <f t="shared" si="12"/>
        <v>1.1619663769780113</v>
      </c>
      <c r="I52" s="19">
        <f t="shared" si="12"/>
        <v>0.28233197864229098</v>
      </c>
      <c r="J52" s="19">
        <f t="shared" si="12"/>
        <v>0.1386339076619284</v>
      </c>
      <c r="K52" s="19">
        <f t="shared" si="12"/>
        <v>7.7999625436180789E-2</v>
      </c>
      <c r="L52" s="19">
        <f t="shared" si="12"/>
        <v>5.0412330058882864E-3</v>
      </c>
      <c r="M52" s="19">
        <f t="shared" si="12"/>
        <v>0.50903525287916762</v>
      </c>
      <c r="N52" s="19">
        <f t="shared" ref="N52:Z52" si="13">((N31-N49)^2)/N49</f>
        <v>0.26444166417304155</v>
      </c>
      <c r="O52" s="19">
        <f t="shared" si="13"/>
        <v>2.6138307800476674</v>
      </c>
      <c r="P52" s="19">
        <f t="shared" si="13"/>
        <v>0.49251586713748197</v>
      </c>
      <c r="Q52" s="19">
        <f t="shared" si="13"/>
        <v>1.5559032901464582</v>
      </c>
      <c r="R52" s="19">
        <f t="shared" si="13"/>
        <v>1.3123696480890936</v>
      </c>
      <c r="S52" s="19">
        <f t="shared" si="13"/>
        <v>0.285052128057381</v>
      </c>
      <c r="T52" s="19">
        <f t="shared" si="13"/>
        <v>1.8679254044532274</v>
      </c>
      <c r="U52" s="19">
        <f t="shared" si="13"/>
        <v>0.20915678229682488</v>
      </c>
      <c r="V52" s="19">
        <f t="shared" si="13"/>
        <v>4.5068505885066275</v>
      </c>
      <c r="W52" s="19">
        <f t="shared" si="13"/>
        <v>0.41793493358281342</v>
      </c>
      <c r="X52" s="19">
        <f t="shared" si="13"/>
        <v>3.5966526828596426E-6</v>
      </c>
      <c r="Y52" s="19">
        <f t="shared" si="13"/>
        <v>0.39060981776806553</v>
      </c>
      <c r="Z52" s="19">
        <f t="shared" si="13"/>
        <v>2.3499043353429051E-2</v>
      </c>
      <c r="AA52" s="19"/>
      <c r="AB52" s="19"/>
      <c r="AC52" s="27"/>
      <c r="AD52" s="27"/>
    </row>
    <row r="53" spans="1:30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7"/>
      <c r="AD53" s="27"/>
    </row>
    <row r="54" spans="1:30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7"/>
      <c r="AD54" s="27"/>
    </row>
    <row r="55" spans="1:30" x14ac:dyDescent="0.3">
      <c r="AC55" s="27"/>
      <c r="AD55" s="27"/>
    </row>
  </sheetData>
  <mergeCells count="2">
    <mergeCell ref="C20:M20"/>
    <mergeCell ref="C46:Z46"/>
  </mergeCells>
  <pageMargins left="0.7" right="0.7" top="0.75" bottom="0.75" header="0.3" footer="0.3"/>
  <pageSetup orientation="portrait" r:id="rId1"/>
  <ignoredErrors>
    <ignoredError sqref="C6:L6" formulaRange="1"/>
    <ignoredError sqref="N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Vrabec</dc:creator>
  <cp:lastModifiedBy>Karel Vrabec</cp:lastModifiedBy>
  <dcterms:created xsi:type="dcterms:W3CDTF">2015-06-05T18:19:34Z</dcterms:created>
  <dcterms:modified xsi:type="dcterms:W3CDTF">2022-04-08T12:07:58Z</dcterms:modified>
</cp:coreProperties>
</file>